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5 Exhibitor Points " sheetId="1" r:id="rId1"/>
    <sheet name="2015 Variety Points" sheetId="2" r:id="rId2"/>
    <sheet name="Normal Violet 2015" sheetId="3" r:id="rId3"/>
    <sheet name="2014 Exhibitor Points" sheetId="4" r:id="rId4"/>
    <sheet name="2014 Variety Points" sheetId="5" r:id="rId5"/>
    <sheet name="2014 Aust Yellowface 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<sst xmlns="http://schemas.openxmlformats.org/spreadsheetml/2006/main" count="14605" uniqueCount="2114">
  <si>
    <t>1st Young Grey</t>
  </si>
  <si>
    <t>2nd Young Opaline AOSV</t>
  </si>
  <si>
    <t>Tonkin N</t>
  </si>
  <si>
    <t>Tonkin N Total</t>
  </si>
  <si>
    <t>Bride R</t>
  </si>
  <si>
    <t>Bride R Total</t>
  </si>
  <si>
    <t>Cooke E</t>
  </si>
  <si>
    <t>Cooke E Total</t>
  </si>
  <si>
    <t>SM4-07-027</t>
  </si>
  <si>
    <t>KP1-08-034</t>
  </si>
  <si>
    <t>MT1-08-013</t>
  </si>
  <si>
    <t>2nd Adult Blue</t>
  </si>
  <si>
    <t>3rd Adult D/F Spangle</t>
  </si>
  <si>
    <t>1st Adult Lacewing</t>
  </si>
  <si>
    <t>1st Adult Opaline AOSV</t>
  </si>
  <si>
    <t>2nd Adult Dominant Pied</t>
  </si>
  <si>
    <t>3rd UBC Opaline AOSV</t>
  </si>
  <si>
    <t>1st UBC Crest</t>
  </si>
  <si>
    <t xml:space="preserve">Elliot J &amp; T </t>
  </si>
  <si>
    <t>Hunt B</t>
  </si>
  <si>
    <t>Hunt B Total</t>
  </si>
  <si>
    <t>Morris &amp; Bond</t>
  </si>
  <si>
    <t>Morris &amp; Bond Total</t>
  </si>
  <si>
    <t>2nd UBC Opaline AOSV</t>
  </si>
  <si>
    <t>3rd UBC Crest</t>
  </si>
  <si>
    <t xml:space="preserve">Wilson Ron </t>
  </si>
  <si>
    <t>3rd Adult Blue</t>
  </si>
  <si>
    <t>2nd Adult Grey Wing</t>
  </si>
  <si>
    <t>3rd Adult Grey Wing</t>
  </si>
  <si>
    <t>1st Adult Recessive Pied</t>
  </si>
  <si>
    <t>3rd Adult Grey</t>
  </si>
  <si>
    <t>2nd Adult Crest</t>
  </si>
  <si>
    <t>2nd Adult Hens</t>
  </si>
  <si>
    <t>1st Adult Clear Wing</t>
  </si>
  <si>
    <t>3rd Adult Grey Green</t>
  </si>
  <si>
    <t>Broughton D</t>
  </si>
  <si>
    <t>Broughton D Total</t>
  </si>
  <si>
    <t>Mow S</t>
  </si>
  <si>
    <t>Mow S Total</t>
  </si>
  <si>
    <t>3rd UBC Lacewing</t>
  </si>
  <si>
    <t>De Rango &amp; Skoric</t>
  </si>
  <si>
    <t>3rd UBC Green</t>
  </si>
  <si>
    <t>De Rango &amp; Skoric Total</t>
  </si>
  <si>
    <t>1st UBC Recessive Pied</t>
  </si>
  <si>
    <t>2nd UBC Opaline</t>
  </si>
  <si>
    <t>2nd UBC Fallow</t>
  </si>
  <si>
    <t>2nd UBC Recessive Pied</t>
  </si>
  <si>
    <t>Rodney S</t>
  </si>
  <si>
    <t>Rodney S Total</t>
  </si>
  <si>
    <t>Tonkin G</t>
  </si>
  <si>
    <t>Tonkin G Total</t>
  </si>
  <si>
    <t>Reynolds B</t>
  </si>
  <si>
    <t>Reynolds B Total</t>
  </si>
  <si>
    <t>Total</t>
  </si>
  <si>
    <t xml:space="preserve">Geelong UBC </t>
  </si>
  <si>
    <t>Ballarat UBC</t>
  </si>
  <si>
    <t xml:space="preserve">Eastern Districts Young and UBC </t>
  </si>
  <si>
    <t>Border Districts</t>
  </si>
  <si>
    <t>Chasemore H</t>
  </si>
  <si>
    <t>Hunter I</t>
  </si>
  <si>
    <t>Nelson R</t>
  </si>
  <si>
    <t>Bader &amp; Turnbull</t>
  </si>
  <si>
    <t>Bader &amp; Turnbull Total</t>
  </si>
  <si>
    <t>AR1-09-028</t>
  </si>
  <si>
    <t>Hunter I Total</t>
  </si>
  <si>
    <t>Chasemore H Total</t>
  </si>
  <si>
    <t>Hall M</t>
  </si>
  <si>
    <t>Hall M Total</t>
  </si>
  <si>
    <t>Nelson R Total</t>
  </si>
  <si>
    <t>Sedgman &amp; Raphael</t>
  </si>
  <si>
    <t>Sedgman &amp; Raphael Total</t>
  </si>
  <si>
    <t>1st UBC Fallow</t>
  </si>
  <si>
    <t>2nd UBC Lutino</t>
  </si>
  <si>
    <t>1st UBC Lutino</t>
  </si>
  <si>
    <t>Turner M</t>
  </si>
  <si>
    <t>Turner M Total</t>
  </si>
  <si>
    <t>Cookson &amp; Avery</t>
  </si>
  <si>
    <t>Cookson &amp; Avery Total</t>
  </si>
  <si>
    <t>Bates D</t>
  </si>
  <si>
    <t>Bates D Total</t>
  </si>
  <si>
    <t>Stockton K</t>
  </si>
  <si>
    <t>Stockton K Total</t>
  </si>
  <si>
    <t>1st Adult Blue</t>
  </si>
  <si>
    <t>2nd Adult Cinnamon</t>
  </si>
  <si>
    <t>1st Adult Crest</t>
  </si>
  <si>
    <t>Grech S &amp; T</t>
  </si>
  <si>
    <t>1st Adult Lutino</t>
  </si>
  <si>
    <t>Grech S &amp; T Total</t>
  </si>
  <si>
    <t>2nd Adult Black Eye</t>
  </si>
  <si>
    <t>1st Adult Clearbody</t>
  </si>
  <si>
    <t>3rd Adult Opaline AOSV</t>
  </si>
  <si>
    <t>3rd Adult Green</t>
  </si>
  <si>
    <t>3rd Adult Cinnamon</t>
  </si>
  <si>
    <t>Orlandi J</t>
  </si>
  <si>
    <t>Orlandi J Total</t>
  </si>
  <si>
    <t>Pullen K</t>
  </si>
  <si>
    <t>Pullen K Total</t>
  </si>
  <si>
    <t>Randall M</t>
  </si>
  <si>
    <t>Randall M Total</t>
  </si>
  <si>
    <t>2nd Adult Opaline AOSV</t>
  </si>
  <si>
    <t>2nd Adult Lutino</t>
  </si>
  <si>
    <t>3rd Adult Clear Wing</t>
  </si>
  <si>
    <t>Paoli M</t>
  </si>
  <si>
    <t>Paoli M Total</t>
  </si>
  <si>
    <t>McNamara J</t>
  </si>
  <si>
    <t>McNamara J Total</t>
  </si>
  <si>
    <t>Tirant P</t>
  </si>
  <si>
    <t>Tirant P Total</t>
  </si>
  <si>
    <t>MTH</t>
  </si>
  <si>
    <t>Salnitro P Total</t>
  </si>
  <si>
    <t>3rd UBC Grey Wing</t>
  </si>
  <si>
    <t>Wright J</t>
  </si>
  <si>
    <t>Wright J Total</t>
  </si>
  <si>
    <t>1st UBC Opaline AOSV</t>
  </si>
  <si>
    <t>Collins N</t>
  </si>
  <si>
    <t>Collins N Total</t>
  </si>
  <si>
    <t>ED5-08-047</t>
  </si>
  <si>
    <t xml:space="preserve">Grech S &amp; T </t>
  </si>
  <si>
    <t>Mayor M</t>
  </si>
  <si>
    <t>Mayor M Total</t>
  </si>
  <si>
    <t>3rd UBC Dominant Pied</t>
  </si>
  <si>
    <t>Murray &amp; Spink</t>
  </si>
  <si>
    <t>Murray &amp; Spink Total</t>
  </si>
  <si>
    <t>Colac UBC</t>
  </si>
  <si>
    <t>Ennis J</t>
  </si>
  <si>
    <t>Ennis J Total</t>
  </si>
  <si>
    <t>Haddick O</t>
  </si>
  <si>
    <t>Haddick O Total</t>
  </si>
  <si>
    <t>Thurn P</t>
  </si>
  <si>
    <t>Thurn P Total</t>
  </si>
  <si>
    <t>2nd Young Hens</t>
  </si>
  <si>
    <t>2nd UBC Crest</t>
  </si>
  <si>
    <t>3rd Young Cinnamon</t>
  </si>
  <si>
    <t>3rd Young Dominant Pied</t>
  </si>
  <si>
    <t>2nd Young Grey Wing</t>
  </si>
  <si>
    <t>1st Young Crest</t>
  </si>
  <si>
    <t>3rd Young Crest</t>
  </si>
  <si>
    <t>3rd Adult Fallow</t>
  </si>
  <si>
    <t>1st Adult Dominant Pied</t>
  </si>
  <si>
    <t>3rd Young Hens</t>
  </si>
  <si>
    <t>1st Young Grey Wing</t>
  </si>
  <si>
    <t>1st Young Recessive Pied</t>
  </si>
  <si>
    <t>3rd Young Green</t>
  </si>
  <si>
    <t>3rd Young Grey Wing</t>
  </si>
  <si>
    <t>Caulfield Family</t>
  </si>
  <si>
    <t>2nd Adult Grey Green</t>
  </si>
  <si>
    <t>Caulfield Family Total</t>
  </si>
  <si>
    <t>3rd Young Grey</t>
  </si>
  <si>
    <t>Salnitro P</t>
  </si>
  <si>
    <t>1st Young Dominant Pied</t>
  </si>
  <si>
    <t>2nd Young Crest</t>
  </si>
  <si>
    <t>3rd UBC Opaline</t>
  </si>
  <si>
    <t>1st Young Fallow</t>
  </si>
  <si>
    <t>1st Adult Fallow</t>
  </si>
  <si>
    <t>Howard R</t>
  </si>
  <si>
    <t>Howard R Total</t>
  </si>
  <si>
    <t>Kruisselbrink J</t>
  </si>
  <si>
    <t>Kruisselbrink J Total</t>
  </si>
  <si>
    <t>Leong J</t>
  </si>
  <si>
    <t>2nd Adult D/F Spangle</t>
  </si>
  <si>
    <t>Leong J Total</t>
  </si>
  <si>
    <t>2nd Young Cinnamon</t>
  </si>
  <si>
    <t>1st Young Blue</t>
  </si>
  <si>
    <t>1st Young Hens</t>
  </si>
  <si>
    <t>1st Young Albino</t>
  </si>
  <si>
    <t>2nd Young D/F Spangle</t>
  </si>
  <si>
    <t>2nd Young Clear Wing</t>
  </si>
  <si>
    <t>3rd Young Albino</t>
  </si>
  <si>
    <t>2nd Young Clearbody</t>
  </si>
  <si>
    <t>1st Young Clearbody</t>
  </si>
  <si>
    <t>1st Young Opaline</t>
  </si>
  <si>
    <t>3rd Young Blue</t>
  </si>
  <si>
    <t>3rd Young Black Eye</t>
  </si>
  <si>
    <t>3rd Young Opaline AOSV</t>
  </si>
  <si>
    <t>3rd Young Clearbody</t>
  </si>
  <si>
    <t>2nd Young Blue</t>
  </si>
  <si>
    <t>2nd Young Black Eye</t>
  </si>
  <si>
    <t>1st Young Green</t>
  </si>
  <si>
    <t>1st Young Grey Green</t>
  </si>
  <si>
    <t>1st Young Black Eye</t>
  </si>
  <si>
    <t>1st Young Clear Wing</t>
  </si>
  <si>
    <t>1st Young Opaline AOSV</t>
  </si>
  <si>
    <t>2nd Young Albino</t>
  </si>
  <si>
    <t>3rd Young Grey Green</t>
  </si>
  <si>
    <t>2nd Adult Fallow</t>
  </si>
  <si>
    <t>2nd Young Lutino</t>
  </si>
  <si>
    <t>3rd Young Lacewing</t>
  </si>
  <si>
    <t>1st Young Lacewing</t>
  </si>
  <si>
    <t>3rd Young Fallow</t>
  </si>
  <si>
    <t xml:space="preserve">Geelong </t>
  </si>
  <si>
    <t>N.B. 60 points are required at the end of this year to remain in or to be promoted to Champion Status</t>
  </si>
  <si>
    <t xml:space="preserve">Benbow T &amp; M </t>
  </si>
  <si>
    <t>Benbow T &amp; M  Total</t>
  </si>
  <si>
    <t>JK3-06-136</t>
  </si>
  <si>
    <t>Mc Innes P</t>
  </si>
  <si>
    <t>Mc Innes P Total</t>
  </si>
  <si>
    <t>McCalman K</t>
  </si>
  <si>
    <t>McCalman K Total</t>
  </si>
  <si>
    <t>Fitzgibbon N</t>
  </si>
  <si>
    <t>Colac</t>
  </si>
  <si>
    <t>Fitzgibbon N Total</t>
  </si>
  <si>
    <t xml:space="preserve">Colac </t>
  </si>
  <si>
    <t>Chandler G&amp;M</t>
  </si>
  <si>
    <t>Chandler G&amp;M Total</t>
  </si>
  <si>
    <t>Goldsmith M</t>
  </si>
  <si>
    <t>Goldsmith M Total</t>
  </si>
  <si>
    <t>Bird A &amp; T  Total</t>
  </si>
  <si>
    <t>JK3-08-081</t>
  </si>
  <si>
    <t>Young Shield</t>
  </si>
  <si>
    <t>1st Young Cinnamon</t>
  </si>
  <si>
    <t>Mamic I</t>
  </si>
  <si>
    <t>Mamic I Total</t>
  </si>
  <si>
    <t>3rd Young D/F Spangle</t>
  </si>
  <si>
    <t>3rd Young Opaline</t>
  </si>
  <si>
    <t>2nd Young Grey</t>
  </si>
  <si>
    <t>3rd Young Clear Wing</t>
  </si>
  <si>
    <t>2nd Young Fallow</t>
  </si>
  <si>
    <t>2nd Young Dominant Pied</t>
  </si>
  <si>
    <t>2nd Young Recessive Pied</t>
  </si>
  <si>
    <t>2nd Young Lacewing</t>
  </si>
  <si>
    <t>McPhee C</t>
  </si>
  <si>
    <t>McPhee C Total</t>
  </si>
  <si>
    <t>Way J</t>
  </si>
  <si>
    <t>Way J Total</t>
  </si>
  <si>
    <t>Rowe A Total</t>
  </si>
  <si>
    <t>Rowe G</t>
  </si>
  <si>
    <t>Rowe G Total</t>
  </si>
  <si>
    <t>Rowe Bros</t>
  </si>
  <si>
    <t>Rowe Bros Total</t>
  </si>
  <si>
    <t>Stephens R</t>
  </si>
  <si>
    <t>Stephens R Total</t>
  </si>
  <si>
    <t>Traynor J</t>
  </si>
  <si>
    <t>Traynor J Total</t>
  </si>
  <si>
    <t>YEAR</t>
  </si>
  <si>
    <t>STATUS</t>
  </si>
  <si>
    <t>EXHIBITOR</t>
  </si>
  <si>
    <t>SHOW</t>
  </si>
  <si>
    <t>DATE</t>
  </si>
  <si>
    <t>POINTS</t>
  </si>
  <si>
    <t>Open</t>
  </si>
  <si>
    <t>Champion</t>
  </si>
  <si>
    <t>Best Champion Young Bird</t>
  </si>
  <si>
    <t>National</t>
  </si>
  <si>
    <t>Young Bird Shield</t>
  </si>
  <si>
    <t>Tilley F</t>
  </si>
  <si>
    <t>Tilley F Total</t>
  </si>
  <si>
    <t>Gippsland</t>
  </si>
  <si>
    <t>3rd UBC Recessive Pied</t>
  </si>
  <si>
    <t>Bendigo</t>
  </si>
  <si>
    <t>Best Open Young Bird</t>
  </si>
  <si>
    <t>2nd UBC Clearbody</t>
  </si>
  <si>
    <t>Dandenong</t>
  </si>
  <si>
    <t>Diploma</t>
  </si>
  <si>
    <t>3rd Adult Albino</t>
  </si>
  <si>
    <t>Borg &amp; Skivington</t>
  </si>
  <si>
    <t>Borg &amp; Skivington Total</t>
  </si>
  <si>
    <t>3rd Adult Recessive Pied</t>
  </si>
  <si>
    <t>Geelong</t>
  </si>
  <si>
    <t>Best Open Adult Bird</t>
  </si>
  <si>
    <t>Border District</t>
  </si>
  <si>
    <t>Ballarat</t>
  </si>
  <si>
    <t>Melton</t>
  </si>
  <si>
    <t>Beginner</t>
  </si>
  <si>
    <t>Best Beginner Young Bird</t>
  </si>
  <si>
    <t>Western Suburbs</t>
  </si>
  <si>
    <t>Riverina</t>
  </si>
  <si>
    <t>Eastern Districts</t>
  </si>
  <si>
    <t>Best Adult in Show</t>
  </si>
  <si>
    <t>United</t>
  </si>
  <si>
    <t>3rd UBC Fallow</t>
  </si>
  <si>
    <t>Horsham</t>
  </si>
  <si>
    <t>Glenroy</t>
  </si>
  <si>
    <t>3rd UBC Lutino</t>
  </si>
  <si>
    <t>3rd UBC Clearbody</t>
  </si>
  <si>
    <t>2nd UBC Albino</t>
  </si>
  <si>
    <t>Best Champion Adult Bird</t>
  </si>
  <si>
    <t>2nd UBC Grey</t>
  </si>
  <si>
    <t>Sheppard &amp; Flanagan</t>
  </si>
  <si>
    <t>3rd UBC Grey Green</t>
  </si>
  <si>
    <t>2nd UBC Blue</t>
  </si>
  <si>
    <t>3rd UBC Blue</t>
  </si>
  <si>
    <t>2nd UBC Dominant Pied</t>
  </si>
  <si>
    <t>Sheppard &amp; Flanagan Total</t>
  </si>
  <si>
    <t>2nd Adult Albino</t>
  </si>
  <si>
    <t>Tevelein Family</t>
  </si>
  <si>
    <t>Tevelein Family Total</t>
  </si>
  <si>
    <t>UBC Shield</t>
  </si>
  <si>
    <t>Wilson &amp; Hoadley</t>
  </si>
  <si>
    <t>Wilson &amp; Hoadley Total</t>
  </si>
  <si>
    <t>Grand Total</t>
  </si>
  <si>
    <t>Adult Shield</t>
  </si>
  <si>
    <t>3rd Adult Lutino</t>
  </si>
  <si>
    <t>3rd Adult Hens</t>
  </si>
  <si>
    <t>1st Adult Hens</t>
  </si>
  <si>
    <t>1st Adult Albino</t>
  </si>
  <si>
    <t>RING NO</t>
  </si>
  <si>
    <t>Inter</t>
  </si>
  <si>
    <t>Baxter A</t>
  </si>
  <si>
    <t>Baxter A Total</t>
  </si>
  <si>
    <t>3rd UBC Grey</t>
  </si>
  <si>
    <t>2nd UBC Lacewing</t>
  </si>
  <si>
    <t>Mt Gambier</t>
  </si>
  <si>
    <t>Flanagan J</t>
  </si>
  <si>
    <t>Flanagan J Total</t>
  </si>
  <si>
    <t>Hiskins B</t>
  </si>
  <si>
    <t>Hiskins B Total</t>
  </si>
  <si>
    <t>MtGambier</t>
  </si>
  <si>
    <t>Rowe A</t>
  </si>
  <si>
    <t>Kyabram</t>
  </si>
  <si>
    <t>1st UBC Grey</t>
  </si>
  <si>
    <t>1st UBC Grey Wing</t>
  </si>
  <si>
    <t>1st UBC Blue</t>
  </si>
  <si>
    <t>1st UBC Opaline</t>
  </si>
  <si>
    <t>3rd UBC Albino</t>
  </si>
  <si>
    <t>1st UBC Black Eye</t>
  </si>
  <si>
    <t>3rd UBC Black Eye</t>
  </si>
  <si>
    <t>2nd UBC D/F Spangle</t>
  </si>
  <si>
    <t>1st UBC Grey Green</t>
  </si>
  <si>
    <t>3rd UBC Cinnamon</t>
  </si>
  <si>
    <t>1st UBC Clearbody</t>
  </si>
  <si>
    <t>1st UBC Green</t>
  </si>
  <si>
    <t>2nd UBC Grey Green</t>
  </si>
  <si>
    <t>1st UBC Lacewing</t>
  </si>
  <si>
    <t>2nd UBC Black Eye</t>
  </si>
  <si>
    <t>2nd UBC Cinnamon</t>
  </si>
  <si>
    <t>1st UBC Dominant Pied</t>
  </si>
  <si>
    <t>Best Champion UBC</t>
  </si>
  <si>
    <t>Best UBC in Show</t>
  </si>
  <si>
    <t>Best Beginner UBC</t>
  </si>
  <si>
    <t>Best Open UBC</t>
  </si>
  <si>
    <t>Best Intermediate UBC</t>
  </si>
  <si>
    <t>Best Intermediate Adult Bird</t>
  </si>
  <si>
    <t>Hall G</t>
  </si>
  <si>
    <t>Hall G Total</t>
  </si>
  <si>
    <t>Brown A</t>
  </si>
  <si>
    <t>Brown A Total</t>
  </si>
  <si>
    <t xml:space="preserve">Bird A &amp; T </t>
  </si>
  <si>
    <t>Geelong UBC Show</t>
  </si>
  <si>
    <t>2nd UBC Grey Wing</t>
  </si>
  <si>
    <t>1st UBC Cinnamon</t>
  </si>
  <si>
    <t>O'Connell G</t>
  </si>
  <si>
    <t>1st UBC D/F Spangle</t>
  </si>
  <si>
    <t>O'Connell G Total</t>
  </si>
  <si>
    <t>1st UBC Albino</t>
  </si>
  <si>
    <t>1st UBC Clear Wing</t>
  </si>
  <si>
    <t>2nd UBC Clear Wing</t>
  </si>
  <si>
    <t>3rd UBC Clear Wing</t>
  </si>
  <si>
    <t>3rd UBC D/F Spangle</t>
  </si>
  <si>
    <t>Best Intermediate Young Bird</t>
  </si>
  <si>
    <t>3rd Adult Opaline</t>
  </si>
  <si>
    <t>1st Adult Green</t>
  </si>
  <si>
    <t>1st Adult Grey Wing</t>
  </si>
  <si>
    <t>1st Adult Cinnamon</t>
  </si>
  <si>
    <t>3rd Adult Black Eye</t>
  </si>
  <si>
    <t>2nd Adult Recessive Pied</t>
  </si>
  <si>
    <t>3rd Adult Crest</t>
  </si>
  <si>
    <t>3rd Adult Dominant Pied</t>
  </si>
  <si>
    <t>3rd Adult Clearbody</t>
  </si>
  <si>
    <t>3rd Adult Lacewing</t>
  </si>
  <si>
    <t>2nd Adult Grey</t>
  </si>
  <si>
    <t>2nd Adult Opaline</t>
  </si>
  <si>
    <t>1st Adult Grey Green</t>
  </si>
  <si>
    <t>1st Adult Opaline</t>
  </si>
  <si>
    <t>2nd Adult Clearbody</t>
  </si>
  <si>
    <t>1st Adult D/F Spangle</t>
  </si>
  <si>
    <t>2nd Adult Green</t>
  </si>
  <si>
    <t>2nd Adult Clear Wing</t>
  </si>
  <si>
    <t>2nd Adult Lacewing</t>
  </si>
  <si>
    <t>Gordon L &amp; C</t>
  </si>
  <si>
    <t>Gordon L &amp; C Total</t>
  </si>
  <si>
    <t>2nd Young Opaline</t>
  </si>
  <si>
    <t>3rd Young Recessive Pied</t>
  </si>
  <si>
    <t xml:space="preserve">Howes A &amp; J </t>
  </si>
  <si>
    <t>2nd UBC Green</t>
  </si>
  <si>
    <t>2nd Young Green</t>
  </si>
  <si>
    <t>1st Young Lutino</t>
  </si>
  <si>
    <t>3rd Young Lutino</t>
  </si>
  <si>
    <t>2nd Young Grey Green</t>
  </si>
  <si>
    <t>Meney &amp; Muller</t>
  </si>
  <si>
    <t>1st Adult Grey</t>
  </si>
  <si>
    <t>Meney &amp; Muller Total</t>
  </si>
  <si>
    <t>Richardson L</t>
  </si>
  <si>
    <t>1st Young D/F Spangle</t>
  </si>
  <si>
    <t>Richardson L Total</t>
  </si>
  <si>
    <t>1st Adult Black Eye</t>
  </si>
  <si>
    <t xml:space="preserve">Appleton T &amp; S </t>
  </si>
  <si>
    <t>Appleton T &amp; S  Total</t>
  </si>
  <si>
    <t>Cox S</t>
  </si>
  <si>
    <t>Cox S Total</t>
  </si>
  <si>
    <t>ED5-09-012</t>
  </si>
  <si>
    <t>Downey L</t>
  </si>
  <si>
    <t>Downey L Total</t>
  </si>
  <si>
    <t>JG2-09-056</t>
  </si>
  <si>
    <t xml:space="preserve">Ballarat </t>
  </si>
  <si>
    <t>BIRDS in SECTION</t>
  </si>
  <si>
    <t>BIRDS</t>
  </si>
  <si>
    <t>United UBC</t>
  </si>
  <si>
    <t>GT4-10-410</t>
  </si>
  <si>
    <t>Barber L</t>
  </si>
  <si>
    <t>Barber L Total</t>
  </si>
  <si>
    <t>BCV-09-5340</t>
  </si>
  <si>
    <t xml:space="preserve">Eastern Districts </t>
  </si>
  <si>
    <t>Andrea D</t>
  </si>
  <si>
    <t>Andrea D Total</t>
  </si>
  <si>
    <t>AB2-11-015</t>
  </si>
  <si>
    <t>Coltzau R</t>
  </si>
  <si>
    <t>Coltzau R Total</t>
  </si>
  <si>
    <t>Herbert B</t>
  </si>
  <si>
    <t>Herbert B Total</t>
  </si>
  <si>
    <t>1st UBC Suffused</t>
  </si>
  <si>
    <t>2nd UBC Suffused</t>
  </si>
  <si>
    <t>3rd UBC Suffused</t>
  </si>
  <si>
    <t>DB4-11-012</t>
  </si>
  <si>
    <t>Howes A &amp; J  Total</t>
  </si>
  <si>
    <t>AB1-08-067</t>
  </si>
  <si>
    <t>BCV-09-4278</t>
  </si>
  <si>
    <t>BM1-07-059</t>
  </si>
  <si>
    <t>MP1-09-084</t>
  </si>
  <si>
    <t>1st Adult Suffused</t>
  </si>
  <si>
    <t>MP1-09-089</t>
  </si>
  <si>
    <t>2nd Adult Suffused</t>
  </si>
  <si>
    <t>3rd Adult Suffused</t>
  </si>
  <si>
    <t>KP1-09-018</t>
  </si>
  <si>
    <t>Rixon D</t>
  </si>
  <si>
    <t>Rixon D Total</t>
  </si>
  <si>
    <t>JT3-09-041</t>
  </si>
  <si>
    <t>Elliot J &amp; T  Total</t>
  </si>
  <si>
    <t>Gould I</t>
  </si>
  <si>
    <t>Gould I Total</t>
  </si>
  <si>
    <t>OZ1-10-056</t>
  </si>
  <si>
    <t>Butt T</t>
  </si>
  <si>
    <t>Butt T Total</t>
  </si>
  <si>
    <t>GMC-09-068</t>
  </si>
  <si>
    <t>PB12-10-078</t>
  </si>
  <si>
    <t>2nd Young Suffused</t>
  </si>
  <si>
    <t>DB4-10-104</t>
  </si>
  <si>
    <t>ED5-10-011</t>
  </si>
  <si>
    <t>1st Young Suffused</t>
  </si>
  <si>
    <t>ED5-10-050</t>
  </si>
  <si>
    <t>OH2-10-016</t>
  </si>
  <si>
    <t>GH1-10-075</t>
  </si>
  <si>
    <t>PT9-10-112</t>
  </si>
  <si>
    <t>PT9-10-077</t>
  </si>
  <si>
    <t>PT9-10-031</t>
  </si>
  <si>
    <t>BCV-10-2558</t>
  </si>
  <si>
    <t>MT1-10-130</t>
  </si>
  <si>
    <t>WH1-10-9709</t>
  </si>
  <si>
    <t>MP1-10-076</t>
  </si>
  <si>
    <t>GT4-09-250</t>
  </si>
  <si>
    <t>OZ1-11-056</t>
  </si>
  <si>
    <t>TF1-08-042</t>
  </si>
  <si>
    <t>MB7-10-018</t>
  </si>
  <si>
    <t>LC7-09-003</t>
  </si>
  <si>
    <t>1st UBC Spangle AOSV</t>
  </si>
  <si>
    <t>2nd UBC Violet</t>
  </si>
  <si>
    <t>AB6-11-005</t>
  </si>
  <si>
    <t>KC1-12-014</t>
  </si>
  <si>
    <t>2nd UBC Spangle Normal</t>
  </si>
  <si>
    <t>BH2-11-062</t>
  </si>
  <si>
    <t>3rd UBC Yellowface (English)</t>
  </si>
  <si>
    <t>JL1-11-158</t>
  </si>
  <si>
    <t>JL1-12-006</t>
  </si>
  <si>
    <t>MacFarlane D</t>
  </si>
  <si>
    <t>MacFarlane D Total</t>
  </si>
  <si>
    <t>1st UBC Yellowface (English)</t>
  </si>
  <si>
    <t>BCV-11-435</t>
  </si>
  <si>
    <t>1st UBC Spangle Normal</t>
  </si>
  <si>
    <t>LR1-11-081</t>
  </si>
  <si>
    <t>1st UBC Violet</t>
  </si>
  <si>
    <t>BS1-11-085</t>
  </si>
  <si>
    <t>2nd UBC Yellowface (English)</t>
  </si>
  <si>
    <t>3rd UBC Violet</t>
  </si>
  <si>
    <t>PT9-11-117</t>
  </si>
  <si>
    <t>3rd UBC Spangle Normal</t>
  </si>
  <si>
    <t>GT4-11-329</t>
  </si>
  <si>
    <t>GT4-11-338</t>
  </si>
  <si>
    <t>2nd UBC Spangle AOSV</t>
  </si>
  <si>
    <t>3rd UBC Spangle AOSV</t>
  </si>
  <si>
    <t>Norton &amp; Mullet</t>
  </si>
  <si>
    <t>Norton &amp; Mullet Total</t>
  </si>
  <si>
    <t>LR1-11-031</t>
  </si>
  <si>
    <t>KC7-11-258</t>
  </si>
  <si>
    <t xml:space="preserve">Best Intermediate Young Bird </t>
  </si>
  <si>
    <t xml:space="preserve">United </t>
  </si>
  <si>
    <t>ST1-11-018</t>
  </si>
  <si>
    <t>RH5-11-114</t>
  </si>
  <si>
    <t>MS6-12-087</t>
  </si>
  <si>
    <t>MS6-11-093</t>
  </si>
  <si>
    <t>Intermediate</t>
  </si>
  <si>
    <t>2nd Adult Spangle AOSV</t>
  </si>
  <si>
    <t>AB1-10-008</t>
  </si>
  <si>
    <t>AB1-10-049</t>
  </si>
  <si>
    <t>1st Adult Spangle AOSV</t>
  </si>
  <si>
    <t>Belcher &amp; Mckellar</t>
  </si>
  <si>
    <t>1st Adult Yellowface (English)</t>
  </si>
  <si>
    <t>1st Adult Spangle Normal</t>
  </si>
  <si>
    <t>Belcher &amp; Mckellar Total</t>
  </si>
  <si>
    <t>OZ1-10-012</t>
  </si>
  <si>
    <t>1st Adult Violet</t>
  </si>
  <si>
    <t>KC7-10-193</t>
  </si>
  <si>
    <t>KC7-08-059</t>
  </si>
  <si>
    <t>KC7-07-174</t>
  </si>
  <si>
    <t>2nd Adult Spangle Normal</t>
  </si>
  <si>
    <t>3rd Adult Spangle AOSV</t>
  </si>
  <si>
    <t>ED5-09-032</t>
  </si>
  <si>
    <t>BCV-10-7355</t>
  </si>
  <si>
    <t>JK3-08-252</t>
  </si>
  <si>
    <t>Mcvilly B</t>
  </si>
  <si>
    <t>MM2-10-230</t>
  </si>
  <si>
    <t>MM2-10-329</t>
  </si>
  <si>
    <t>SM4-08-003</t>
  </si>
  <si>
    <t>3rd Adult Spangle Normal</t>
  </si>
  <si>
    <t>MS6-10-133</t>
  </si>
  <si>
    <t>MP1-08-058</t>
  </si>
  <si>
    <t>MP1-09-150</t>
  </si>
  <si>
    <t>AR1-10-101</t>
  </si>
  <si>
    <t>2nd Adult Yellowface (English)</t>
  </si>
  <si>
    <t>JG2-10-170</t>
  </si>
  <si>
    <t>JG2-09-040</t>
  </si>
  <si>
    <t>JG2-10-259</t>
  </si>
  <si>
    <t>JG2-08-023</t>
  </si>
  <si>
    <t>JG2-10-112</t>
  </si>
  <si>
    <t>JG2-10-272</t>
  </si>
  <si>
    <t>3rd Adult Violet</t>
  </si>
  <si>
    <t>MS1-09-025</t>
  </si>
  <si>
    <t>OZ1-09-042</t>
  </si>
  <si>
    <t>3rd Adult Yellowface (English)</t>
  </si>
  <si>
    <t>KS5-10-094</t>
  </si>
  <si>
    <t>2nd Adult Violet</t>
  </si>
  <si>
    <t>PT9-09-039</t>
  </si>
  <si>
    <t>PT9-10-110</t>
  </si>
  <si>
    <t>MT1-10-042</t>
  </si>
  <si>
    <t>WH1-10-9604</t>
  </si>
  <si>
    <t>WH1-10-9834</t>
  </si>
  <si>
    <t>WH1-10-9599</t>
  </si>
  <si>
    <t>WH1-10-9986</t>
  </si>
  <si>
    <t>RW13-10-108</t>
  </si>
  <si>
    <t>Class</t>
  </si>
  <si>
    <t>Variety</t>
  </si>
  <si>
    <t>Exhibitor</t>
  </si>
  <si>
    <t>Show</t>
  </si>
  <si>
    <t>Date</t>
  </si>
  <si>
    <t>Points</t>
  </si>
  <si>
    <t>Place</t>
  </si>
  <si>
    <t>Green</t>
  </si>
  <si>
    <t>3 Green</t>
  </si>
  <si>
    <t>1 Green</t>
  </si>
  <si>
    <t>2 Green</t>
  </si>
  <si>
    <t>5 Green</t>
  </si>
  <si>
    <t>6 Green</t>
  </si>
  <si>
    <t>4 Green</t>
  </si>
  <si>
    <t>Grey Green</t>
  </si>
  <si>
    <t>6 Grey Green</t>
  </si>
  <si>
    <t>1 Grey Green</t>
  </si>
  <si>
    <t>4 Grey Green</t>
  </si>
  <si>
    <t>5 Grey Green</t>
  </si>
  <si>
    <t>3 Grey Green</t>
  </si>
  <si>
    <t>2 Grey Green</t>
  </si>
  <si>
    <t>Blue</t>
  </si>
  <si>
    <t>3 Blue</t>
  </si>
  <si>
    <t>2 Blue</t>
  </si>
  <si>
    <t>4 Blue</t>
  </si>
  <si>
    <t>5 Blue</t>
  </si>
  <si>
    <t>1 Blue</t>
  </si>
  <si>
    <t>6 Blue</t>
  </si>
  <si>
    <t>Violet</t>
  </si>
  <si>
    <t>2 Violet</t>
  </si>
  <si>
    <t>1 Violet</t>
  </si>
  <si>
    <t>Macfarlane D</t>
  </si>
  <si>
    <t>5 Violet</t>
  </si>
  <si>
    <t>Macfarlane D Total</t>
  </si>
  <si>
    <t>4 Violet</t>
  </si>
  <si>
    <t>6 Violet</t>
  </si>
  <si>
    <t>3 Violet</t>
  </si>
  <si>
    <t>Grey</t>
  </si>
  <si>
    <t>4 Grey</t>
  </si>
  <si>
    <t>1 Grey</t>
  </si>
  <si>
    <t>3 Grey</t>
  </si>
  <si>
    <t>5 Grey</t>
  </si>
  <si>
    <t>6 Grey</t>
  </si>
  <si>
    <t>2 Grey</t>
  </si>
  <si>
    <t>Black Eye</t>
  </si>
  <si>
    <t>3 Black Eye</t>
  </si>
  <si>
    <t>5 Black Eye</t>
  </si>
  <si>
    <t>6 Black Eye</t>
  </si>
  <si>
    <t>1 Black Eye</t>
  </si>
  <si>
    <t>2 Black Eye</t>
  </si>
  <si>
    <t>4 Black Eye</t>
  </si>
  <si>
    <t>3 Suffused</t>
  </si>
  <si>
    <t>2 Suffused</t>
  </si>
  <si>
    <t>5 Suffused</t>
  </si>
  <si>
    <t>4 Suffused</t>
  </si>
  <si>
    <t>1 Suffused</t>
  </si>
  <si>
    <t>6 Suffused</t>
  </si>
  <si>
    <t>Lutino</t>
  </si>
  <si>
    <t>4 Lutino</t>
  </si>
  <si>
    <t>5 Lutino</t>
  </si>
  <si>
    <t>6 Lutino</t>
  </si>
  <si>
    <t>1 Lutino</t>
  </si>
  <si>
    <t>2 Lutino</t>
  </si>
  <si>
    <t>3 Lutino</t>
  </si>
  <si>
    <t>Albino</t>
  </si>
  <si>
    <t>3 Albino</t>
  </si>
  <si>
    <t>5 Albino</t>
  </si>
  <si>
    <t>2 Albino</t>
  </si>
  <si>
    <t>4 Albino</t>
  </si>
  <si>
    <t>6 Albino</t>
  </si>
  <si>
    <t>1 Albino</t>
  </si>
  <si>
    <t>Clear Wing</t>
  </si>
  <si>
    <t>1 Clear Wing</t>
  </si>
  <si>
    <t>2 Clear Wing</t>
  </si>
  <si>
    <t>6 Clear Wing</t>
  </si>
  <si>
    <t>5 Clear Wing</t>
  </si>
  <si>
    <t>Hatherell K</t>
  </si>
  <si>
    <t>Hatherell K Total</t>
  </si>
  <si>
    <t>4 Clear Wing</t>
  </si>
  <si>
    <t>3 Clear Wing</t>
  </si>
  <si>
    <t>Grey Wing</t>
  </si>
  <si>
    <t>6 Grey Wing</t>
  </si>
  <si>
    <t>5 Grey Wing</t>
  </si>
  <si>
    <t>2 Grey Wing</t>
  </si>
  <si>
    <t>4 Grey Wing</t>
  </si>
  <si>
    <t>1 Grey Wing</t>
  </si>
  <si>
    <t>3 Grey Wing</t>
  </si>
  <si>
    <t>Cinnamon</t>
  </si>
  <si>
    <t>1 Cinnamon</t>
  </si>
  <si>
    <t>6 Cinnamon</t>
  </si>
  <si>
    <t>3 Cinnamon</t>
  </si>
  <si>
    <t>4 Cinnamon</t>
  </si>
  <si>
    <t>2 Cinnamon</t>
  </si>
  <si>
    <t>5 Cinnamon</t>
  </si>
  <si>
    <t>D/F Spangle</t>
  </si>
  <si>
    <t>2 D/F Spangle</t>
  </si>
  <si>
    <t>3 D/F Spangle</t>
  </si>
  <si>
    <t>6 D/F Spangle</t>
  </si>
  <si>
    <t>5 D/F Spangle</t>
  </si>
  <si>
    <t>1 D/F Spangle</t>
  </si>
  <si>
    <t>4 D/F Spangle</t>
  </si>
  <si>
    <t>Opaline</t>
  </si>
  <si>
    <t>4 Opaline</t>
  </si>
  <si>
    <t>3 Opaline</t>
  </si>
  <si>
    <t>2 Opaline</t>
  </si>
  <si>
    <t>1 Opaline</t>
  </si>
  <si>
    <t>6 Opaline</t>
  </si>
  <si>
    <t>5 Opaline</t>
  </si>
  <si>
    <t>Opaline AOSV</t>
  </si>
  <si>
    <t>6 Opaline AOSV</t>
  </si>
  <si>
    <t>5 Opaline AOSV</t>
  </si>
  <si>
    <t>2 Opaline AOSV</t>
  </si>
  <si>
    <t>1 Opaline AOSV</t>
  </si>
  <si>
    <t>3 Opaline AOSV</t>
  </si>
  <si>
    <t>4 Opaline AOSV</t>
  </si>
  <si>
    <t>Clearbody</t>
  </si>
  <si>
    <t>4 Clearbody</t>
  </si>
  <si>
    <t>5 Clearbody</t>
  </si>
  <si>
    <t>1 Clearbody</t>
  </si>
  <si>
    <t>6 Clearbody</t>
  </si>
  <si>
    <t>3 Clearbody</t>
  </si>
  <si>
    <t>2 Clearbody</t>
  </si>
  <si>
    <t>Lacewing</t>
  </si>
  <si>
    <t>3 Lacewing</t>
  </si>
  <si>
    <t>4 Lacewing</t>
  </si>
  <si>
    <t>1 Lacewing</t>
  </si>
  <si>
    <t>2 Lacewing</t>
  </si>
  <si>
    <t>5 Lacewing</t>
  </si>
  <si>
    <t>6 Lacewing</t>
  </si>
  <si>
    <t>Fallow</t>
  </si>
  <si>
    <t>2 Fallow</t>
  </si>
  <si>
    <t>5 Fallow</t>
  </si>
  <si>
    <t>3 Fallow</t>
  </si>
  <si>
    <t>1 Fallow</t>
  </si>
  <si>
    <t>4 Fallow</t>
  </si>
  <si>
    <t>6 Fallow</t>
  </si>
  <si>
    <t>Yellowface (English)</t>
  </si>
  <si>
    <t>4 Yellowface (English)</t>
  </si>
  <si>
    <t>1 Yellowface (English)</t>
  </si>
  <si>
    <t>3 Yellowface (English)</t>
  </si>
  <si>
    <t>5 Yellowface (English)</t>
  </si>
  <si>
    <t>2 Yellowface (English)</t>
  </si>
  <si>
    <t>6 Yellowface (English)</t>
  </si>
  <si>
    <t>Spangle Normal</t>
  </si>
  <si>
    <t>1 Spangle Normal</t>
  </si>
  <si>
    <t>2 Spangle Normal</t>
  </si>
  <si>
    <t>6 Spangle Normal</t>
  </si>
  <si>
    <t>3 Spangle Normal</t>
  </si>
  <si>
    <t>5 Spangle Normal</t>
  </si>
  <si>
    <t>4 Spangle Normal</t>
  </si>
  <si>
    <t>Spangle AOSV</t>
  </si>
  <si>
    <t>1 Spangle AOSV</t>
  </si>
  <si>
    <t>2 Spangle AOSV</t>
  </si>
  <si>
    <t>4 Spangle AOSV</t>
  </si>
  <si>
    <t>6 Spangle AOSV</t>
  </si>
  <si>
    <t>3 Spangle AOSV</t>
  </si>
  <si>
    <t>Mellington B</t>
  </si>
  <si>
    <t>5 Spangle AOSV</t>
  </si>
  <si>
    <t>Mellington B Total</t>
  </si>
  <si>
    <t>Dominant Pied</t>
  </si>
  <si>
    <t>4 Dominant Pied</t>
  </si>
  <si>
    <t>5 Dominant Pied</t>
  </si>
  <si>
    <t>2 Dominant Pied</t>
  </si>
  <si>
    <t>3 Dominant Pied</t>
  </si>
  <si>
    <t>1 Dominant Pied</t>
  </si>
  <si>
    <t>6 Dominant Pied</t>
  </si>
  <si>
    <t>Recessive Pied</t>
  </si>
  <si>
    <t>6 Recessive Pied</t>
  </si>
  <si>
    <t>4 Recessive Pied</t>
  </si>
  <si>
    <t>2 Recessive Pied</t>
  </si>
  <si>
    <t>3 Recessive Pied</t>
  </si>
  <si>
    <t>1 Recessive Pied</t>
  </si>
  <si>
    <t>5 Recessive Pied</t>
  </si>
  <si>
    <t>Crest</t>
  </si>
  <si>
    <t>1 Crest</t>
  </si>
  <si>
    <t>5 Crest</t>
  </si>
  <si>
    <t>6 Crest</t>
  </si>
  <si>
    <t>2 Crest</t>
  </si>
  <si>
    <t>3 Crest</t>
  </si>
  <si>
    <t>4 Crest</t>
  </si>
  <si>
    <t>Mcvilly B Total</t>
  </si>
  <si>
    <t>Hens</t>
  </si>
  <si>
    <t>1 Hens</t>
  </si>
  <si>
    <t>6 Hens</t>
  </si>
  <si>
    <t>5 Hens</t>
  </si>
  <si>
    <t>2 Hens</t>
  </si>
  <si>
    <t>3 Hens</t>
  </si>
  <si>
    <t>4 Hens</t>
  </si>
  <si>
    <t>GT4-11-281</t>
  </si>
  <si>
    <t>Brain A</t>
  </si>
  <si>
    <t>AB12-12-025</t>
  </si>
  <si>
    <t>Brain A Total</t>
  </si>
  <si>
    <t>MG1-11-026</t>
  </si>
  <si>
    <t>BH1-11-096</t>
  </si>
  <si>
    <t>Formosa L &amp; L</t>
  </si>
  <si>
    <t>Formosa L &amp; L Total</t>
  </si>
  <si>
    <t>MG1-11-046</t>
  </si>
  <si>
    <t>Goldsmith B</t>
  </si>
  <si>
    <t>116-069-11</t>
  </si>
  <si>
    <t>Goldsmith B Total</t>
  </si>
  <si>
    <t>JW11-10-009</t>
  </si>
  <si>
    <t>HC3-11-048</t>
  </si>
  <si>
    <t>HC3-10-068</t>
  </si>
  <si>
    <t>MM2-11-501</t>
  </si>
  <si>
    <t>GT4-08-461</t>
  </si>
  <si>
    <t>Belcher &amp; McKellar</t>
  </si>
  <si>
    <t>Belcher &amp; McKellar Total</t>
  </si>
  <si>
    <t>JG2-11-237</t>
  </si>
  <si>
    <t>JG2-?????</t>
  </si>
  <si>
    <t>3rd Young Violet</t>
  </si>
  <si>
    <t>1st Young Violet</t>
  </si>
  <si>
    <t>2nd Young Violet</t>
  </si>
  <si>
    <t>PB12-11-187</t>
  </si>
  <si>
    <t>MS6-11-200</t>
  </si>
  <si>
    <t>NC1-11-020</t>
  </si>
  <si>
    <t>RC6-11-034</t>
  </si>
  <si>
    <t>JS4-11-157</t>
  </si>
  <si>
    <t>ST1-11-204</t>
  </si>
  <si>
    <t>ST1-11-211</t>
  </si>
  <si>
    <t>ST1-11-078</t>
  </si>
  <si>
    <t>KH1-11-058</t>
  </si>
  <si>
    <t>KH1-11-089</t>
  </si>
  <si>
    <t>KH1-11-142</t>
  </si>
  <si>
    <t>AH2-11-170</t>
  </si>
  <si>
    <t>BH2-11-047</t>
  </si>
  <si>
    <t>3rd Young Yellowface (English)</t>
  </si>
  <si>
    <t>BH2-11-005</t>
  </si>
  <si>
    <t>1st Young Spangle Normal</t>
  </si>
  <si>
    <t>IH1-11-472</t>
  </si>
  <si>
    <t>IH1-11-483</t>
  </si>
  <si>
    <t>IH1-11-476</t>
  </si>
  <si>
    <t>IH1-11-413</t>
  </si>
  <si>
    <t>MM6-11-132</t>
  </si>
  <si>
    <t>2nd Young AUSTRALIAN YELLOWFACE - SINGLE &amp; DOUBLE FACTOR</t>
  </si>
  <si>
    <t>PM1-11-039</t>
  </si>
  <si>
    <t>BM5-11-105</t>
  </si>
  <si>
    <t>MM2-11-561</t>
  </si>
  <si>
    <t>MP1-21-031</t>
  </si>
  <si>
    <t>MP1-11-123</t>
  </si>
  <si>
    <t>LR1-11-068</t>
  </si>
  <si>
    <t>2nd Young Spangle AOSV</t>
  </si>
  <si>
    <t>SR1-11-032</t>
  </si>
  <si>
    <t>AR1-11-128</t>
  </si>
  <si>
    <t>BCV-11-5920</t>
  </si>
  <si>
    <t>JG2-11-280</t>
  </si>
  <si>
    <t xml:space="preserve">Rowe Bros </t>
  </si>
  <si>
    <t>JG2-11-251</t>
  </si>
  <si>
    <t>GR9-11-004</t>
  </si>
  <si>
    <t>Ryder A</t>
  </si>
  <si>
    <t>R1-11-007</t>
  </si>
  <si>
    <t>Ryder A Total</t>
  </si>
  <si>
    <t>BS1-11-005</t>
  </si>
  <si>
    <t>BS1-11-241</t>
  </si>
  <si>
    <t>BS1-11-198</t>
  </si>
  <si>
    <t>BS1-11-079</t>
  </si>
  <si>
    <t>BCV-11-033</t>
  </si>
  <si>
    <t>1st Young Yellowface (English)</t>
  </si>
  <si>
    <t>BS1-11-196</t>
  </si>
  <si>
    <t>BS1-11-293</t>
  </si>
  <si>
    <t>TF1-11-115</t>
  </si>
  <si>
    <t>PT9-11-083</t>
  </si>
  <si>
    <t>PT9-11-018</t>
  </si>
  <si>
    <t>PT9-11-086</t>
  </si>
  <si>
    <t>3rd Young Spangle Normal</t>
  </si>
  <si>
    <t>GT4-11-158</t>
  </si>
  <si>
    <t>2nd Young Yellowface (English)</t>
  </si>
  <si>
    <t>1st Young Spangle AOSV</t>
  </si>
  <si>
    <t>JT3-11-002</t>
  </si>
  <si>
    <t>JW11-11-108</t>
  </si>
  <si>
    <t>3rd Young Spangle AOSV</t>
  </si>
  <si>
    <t>WH1-11-300</t>
  </si>
  <si>
    <t>WH1-11-104</t>
  </si>
  <si>
    <t>WH1-11-136</t>
  </si>
  <si>
    <t>2nd Young Spangle Normal</t>
  </si>
  <si>
    <t>2012 ANBC National Show</t>
  </si>
  <si>
    <t>1st 2012 ANBC National Show Green</t>
  </si>
  <si>
    <t>2nd 2012 ANBC National Show Lutino</t>
  </si>
  <si>
    <t>Grech S &amp; T  Total</t>
  </si>
  <si>
    <t>3rd 2012 ANBC National Show Clear Wing</t>
  </si>
  <si>
    <t>2nd 2012 ANBC National Show Opaline</t>
  </si>
  <si>
    <t>3rd 2012 ANBC National Show Grey</t>
  </si>
  <si>
    <t>3rd 2012 ANBC National Show Hens</t>
  </si>
  <si>
    <t>2nd 2012 ANBC National Show Clearbody</t>
  </si>
  <si>
    <t>2nd 2012 ANBC National Show Grey Wing</t>
  </si>
  <si>
    <t>3rd 2012 ANBC National Show Opaline AOSV</t>
  </si>
  <si>
    <t>3rd 2012 ANBC National Show Albino</t>
  </si>
  <si>
    <t>BS1-11-</t>
  </si>
  <si>
    <t>1st 2012 ANBC National Show Black Eye</t>
  </si>
  <si>
    <t>1st 2012 ANBC National Show Crest</t>
  </si>
  <si>
    <t>1st 2012 ANBC National Show Clearbody</t>
  </si>
  <si>
    <t>3rd 2012 ANBC National Show Spangle Normal</t>
  </si>
  <si>
    <t>3rd 2012 ANBC National Show Greywing</t>
  </si>
  <si>
    <t>Podger &amp; Ritchie</t>
  </si>
  <si>
    <t>Podger &amp; Ritchie Total</t>
  </si>
  <si>
    <t>DM2-12-074</t>
  </si>
  <si>
    <t>GT4-11-???</t>
  </si>
  <si>
    <t>WH1-12-667</t>
  </si>
  <si>
    <t>Winner of Variety Challenge Certificate</t>
  </si>
  <si>
    <t>LC7-11-050</t>
  </si>
  <si>
    <t>BCV-10-7443</t>
  </si>
  <si>
    <t>ST1-12-064</t>
  </si>
  <si>
    <t>Keetelaar R</t>
  </si>
  <si>
    <t>RK-11-1069</t>
  </si>
  <si>
    <t>Keetelaar R Total</t>
  </si>
  <si>
    <t>JL1-12-034</t>
  </si>
  <si>
    <t>JM9-11-133</t>
  </si>
  <si>
    <t>MM14-12-002</t>
  </si>
  <si>
    <t>RW13-12-052</t>
  </si>
  <si>
    <t>AB1-12-161</t>
  </si>
  <si>
    <t>AB1-12-144</t>
  </si>
  <si>
    <t>3rd UBC Yellowface (Australian)</t>
  </si>
  <si>
    <t>MB7-12-075</t>
  </si>
  <si>
    <t>AB2-12-096</t>
  </si>
  <si>
    <t>MB8-12-153</t>
  </si>
  <si>
    <t>2nd UBC Yellowface (Australian)</t>
  </si>
  <si>
    <t>AB6-12-120</t>
  </si>
  <si>
    <t>BCV-12-243</t>
  </si>
  <si>
    <t>BCV-12-271</t>
  </si>
  <si>
    <t>MA2-12-054</t>
  </si>
  <si>
    <t>JS4 -12-104</t>
  </si>
  <si>
    <t>ED5-12-055</t>
  </si>
  <si>
    <t xml:space="preserve">Dickson G &amp; P </t>
  </si>
  <si>
    <t>GP1-12-003</t>
  </si>
  <si>
    <t>Dickson G &amp; P  Total</t>
  </si>
  <si>
    <t>LD1-12-100</t>
  </si>
  <si>
    <t>Gosbell G</t>
  </si>
  <si>
    <t>TG4-12-019</t>
  </si>
  <si>
    <t>Gosbell G Total</t>
  </si>
  <si>
    <t>Hatherell A</t>
  </si>
  <si>
    <t>AH5-12-051</t>
  </si>
  <si>
    <t>AH5-12-060</t>
  </si>
  <si>
    <t>Hatherell A Total</t>
  </si>
  <si>
    <t>Holmes Family</t>
  </si>
  <si>
    <t>HOL-11-52</t>
  </si>
  <si>
    <t>Holmes Family Total</t>
  </si>
  <si>
    <t>Hopkins K</t>
  </si>
  <si>
    <t>KH5-13-006</t>
  </si>
  <si>
    <t xml:space="preserve">Best Beginner Young Bird </t>
  </si>
  <si>
    <t>Hopkins K Total</t>
  </si>
  <si>
    <t>JL1-12-155</t>
  </si>
  <si>
    <t>JL1-12-129</t>
  </si>
  <si>
    <t>JL1-12-144</t>
  </si>
  <si>
    <t>JL1-12-177</t>
  </si>
  <si>
    <t>JL1-12-150</t>
  </si>
  <si>
    <t>MM14-12-004</t>
  </si>
  <si>
    <t>MM14-12-008</t>
  </si>
  <si>
    <t>MM6-12-145</t>
  </si>
  <si>
    <t>BCV-12-6907</t>
  </si>
  <si>
    <t>McCahon D</t>
  </si>
  <si>
    <t>BCV-12-5888</t>
  </si>
  <si>
    <t>McCahon D Total</t>
  </si>
  <si>
    <t>BCV-12-3987</t>
  </si>
  <si>
    <t>MP1-13-022</t>
  </si>
  <si>
    <t>MR1-12-200</t>
  </si>
  <si>
    <t>LR1-13-122/005</t>
  </si>
  <si>
    <t>LR1-12-129</t>
  </si>
  <si>
    <t>AR1-12-180</t>
  </si>
  <si>
    <t>AR1-12-125</t>
  </si>
  <si>
    <t>AR1-12-179</t>
  </si>
  <si>
    <t>AR1-12-213</t>
  </si>
  <si>
    <t>JG2-12-190</t>
  </si>
  <si>
    <t>JG2-12-088</t>
  </si>
  <si>
    <t>1st UBC Yellowface (Australian)</t>
  </si>
  <si>
    <t>BS1-12-143</t>
  </si>
  <si>
    <t>1st UBC DARK EYED CLEAR - EXHIBITION CLASS</t>
  </si>
  <si>
    <t>PV1-12-083</t>
  </si>
  <si>
    <t>2nd UBC DARK EYED CLEAR - EXHIBITION CLASS</t>
  </si>
  <si>
    <t>3rd UBC DARK EYED CLEAR - EXHIBITION CLASS</t>
  </si>
  <si>
    <t>BCV-12-5209</t>
  </si>
  <si>
    <t>BS1-12-182</t>
  </si>
  <si>
    <t>BS1-12-152</t>
  </si>
  <si>
    <t>BS1-12-154</t>
  </si>
  <si>
    <t>BS1-12-123</t>
  </si>
  <si>
    <t>BS1-12-191</t>
  </si>
  <si>
    <t>CF1-12-124</t>
  </si>
  <si>
    <t>CF1-12-110</t>
  </si>
  <si>
    <t>BS1-12-189</t>
  </si>
  <si>
    <t>BS1-12-107</t>
  </si>
  <si>
    <t>CF1-12-095</t>
  </si>
  <si>
    <t>PT9-12-092</t>
  </si>
  <si>
    <t>PT9-12-085</t>
  </si>
  <si>
    <t>PT9-12-115</t>
  </si>
  <si>
    <t xml:space="preserve">Tonkin N </t>
  </si>
  <si>
    <t>T1-11-004</t>
  </si>
  <si>
    <t>T1-13-013</t>
  </si>
  <si>
    <t>RW13-12-079</t>
  </si>
  <si>
    <t>RW13-12-050</t>
  </si>
  <si>
    <t>BCV-12-6954</t>
  </si>
  <si>
    <t>Wylde A</t>
  </si>
  <si>
    <t>AW6-12-017</t>
  </si>
  <si>
    <t>Wylde A Total</t>
  </si>
  <si>
    <t>AB1-13-1012</t>
  </si>
  <si>
    <t>Dagg R</t>
  </si>
  <si>
    <t>BCV-12-001</t>
  </si>
  <si>
    <t>Dagg R Total</t>
  </si>
  <si>
    <t>Hancock L</t>
  </si>
  <si>
    <t>BCV-13-5713</t>
  </si>
  <si>
    <t>Hancock L Total</t>
  </si>
  <si>
    <t>Matthews &amp; McLachlan</t>
  </si>
  <si>
    <t>Matthews &amp; McLachlan Total</t>
  </si>
  <si>
    <t>Davies L</t>
  </si>
  <si>
    <t>LD3-13-028</t>
  </si>
  <si>
    <t>Davies L Total</t>
  </si>
  <si>
    <t>MS6-12-198</t>
  </si>
  <si>
    <t>Ray &amp; German</t>
  </si>
  <si>
    <t>DG8-13-022</t>
  </si>
  <si>
    <t>Ray &amp; German Total</t>
  </si>
  <si>
    <t>Blake N</t>
  </si>
  <si>
    <t>Southwest</t>
  </si>
  <si>
    <t>NB5-13-001</t>
  </si>
  <si>
    <t>Blake N Total</t>
  </si>
  <si>
    <t>BCV-12-5858</t>
  </si>
  <si>
    <t>TF1-12-112</t>
  </si>
  <si>
    <t>GT4-12-365</t>
  </si>
  <si>
    <t>Charlton K</t>
  </si>
  <si>
    <t>BCV-12-3721</t>
  </si>
  <si>
    <t>Charlton K Total</t>
  </si>
  <si>
    <t>MR1-11-112</t>
  </si>
  <si>
    <t>WH1-12-650</t>
  </si>
  <si>
    <t>JM2-13-042</t>
  </si>
  <si>
    <t>AB12-11-027</t>
  </si>
  <si>
    <t>Best Beginner Adult Bird</t>
  </si>
  <si>
    <t>Ford Family</t>
  </si>
  <si>
    <t>BCV-12-3083</t>
  </si>
  <si>
    <t>Ford Family Total</t>
  </si>
  <si>
    <t>TG4-12-013</t>
  </si>
  <si>
    <t>AH5-12-029</t>
  </si>
  <si>
    <t>JM9-11-104</t>
  </si>
  <si>
    <t>McPhee</t>
  </si>
  <si>
    <t>BCV-13-363</t>
  </si>
  <si>
    <t>McPhee Total</t>
  </si>
  <si>
    <t>BCV-11-2743</t>
  </si>
  <si>
    <t>Tyler R</t>
  </si>
  <si>
    <t>RM14-13-053</t>
  </si>
  <si>
    <t>Tyler R Total</t>
  </si>
  <si>
    <t>Cachia W</t>
  </si>
  <si>
    <t>Cachia W Total</t>
  </si>
  <si>
    <t>TA5-10-059</t>
  </si>
  <si>
    <t>RH5-13-080</t>
  </si>
  <si>
    <t>DG8-12-018</t>
  </si>
  <si>
    <t>1st Adult Yellowface (Australian)</t>
  </si>
  <si>
    <t>BCV-11-5840</t>
  </si>
  <si>
    <t>PB12-11-145</t>
  </si>
  <si>
    <t>BCV-11-5051</t>
  </si>
  <si>
    <t>BCV-10-740</t>
  </si>
  <si>
    <t>AB6-11-062</t>
  </si>
  <si>
    <t>Byrnes Slater &amp; Whannell</t>
  </si>
  <si>
    <t>HA1-11-117</t>
  </si>
  <si>
    <t>3rd Adult Yellowface (Australian)</t>
  </si>
  <si>
    <t>Byrnes Slater &amp; Whannell Total</t>
  </si>
  <si>
    <t>KC7-09-193</t>
  </si>
  <si>
    <t>HC3-11-035</t>
  </si>
  <si>
    <t>ED5-11-041</t>
  </si>
  <si>
    <t>LD1-11-124</t>
  </si>
  <si>
    <t>LD1-11-065</t>
  </si>
  <si>
    <t>BCV-10-7363</t>
  </si>
  <si>
    <t>OH2-10-019</t>
  </si>
  <si>
    <t>OH2-10-058</t>
  </si>
  <si>
    <t>Lemon &amp; Dean</t>
  </si>
  <si>
    <t>BL1-11-006</t>
  </si>
  <si>
    <t>Lemon &amp; Dean Total</t>
  </si>
  <si>
    <t>DM2-11-074</t>
  </si>
  <si>
    <t>2nd Adult Yellowface (Australian)</t>
  </si>
  <si>
    <t>JM4-11-435</t>
  </si>
  <si>
    <t>MM2-11-484</t>
  </si>
  <si>
    <t>MS6-11-202</t>
  </si>
  <si>
    <t>Norton B</t>
  </si>
  <si>
    <t>BN1-11-005</t>
  </si>
  <si>
    <t>Norton B Total</t>
  </si>
  <si>
    <t>MP1-11-031</t>
  </si>
  <si>
    <t>MP1-11-040</t>
  </si>
  <si>
    <t>LR1-11-109</t>
  </si>
  <si>
    <t>LR1-11-052</t>
  </si>
  <si>
    <t>LR1-11-81</t>
  </si>
  <si>
    <t>BCV-11-5942</t>
  </si>
  <si>
    <t>JG2-11-180</t>
  </si>
  <si>
    <t>BCV-10-6994</t>
  </si>
  <si>
    <t>OZ1-10-058</t>
  </si>
  <si>
    <t>OZ1-11-110</t>
  </si>
  <si>
    <t>Stinchcombe A</t>
  </si>
  <si>
    <t>AS11-10-125</t>
  </si>
  <si>
    <t>Stinchcombe A Total</t>
  </si>
  <si>
    <t>TF1-10-005</t>
  </si>
  <si>
    <t>PT9-12-097</t>
  </si>
  <si>
    <t>PT9-11-026</t>
  </si>
  <si>
    <t>PT9-11-089</t>
  </si>
  <si>
    <t>BCV-10-2608</t>
  </si>
  <si>
    <t>GT4-10-431</t>
  </si>
  <si>
    <t>GT4-09-123</t>
  </si>
  <si>
    <t>WH1-11-592</t>
  </si>
  <si>
    <t>WH1-11-085</t>
  </si>
  <si>
    <t>RW13-11-122</t>
  </si>
  <si>
    <t>MA2-10-072</t>
  </si>
  <si>
    <t>3rd Adult Hen</t>
  </si>
  <si>
    <t>PT9-11-278</t>
  </si>
  <si>
    <t>AB12-12-052</t>
  </si>
  <si>
    <t>Kelleher D</t>
  </si>
  <si>
    <t>1DK-12-039</t>
  </si>
  <si>
    <t>Kelleher D Total</t>
  </si>
  <si>
    <t>MM2-12-156</t>
  </si>
  <si>
    <t>Young P</t>
  </si>
  <si>
    <t>PY1-12-006</t>
  </si>
  <si>
    <t>PY1-11-075</t>
  </si>
  <si>
    <t>Young P Total</t>
  </si>
  <si>
    <t xml:space="preserve">Total </t>
  </si>
  <si>
    <t>BL1-12-053</t>
  </si>
  <si>
    <t>JG2-12-006</t>
  </si>
  <si>
    <t>Thomson B &amp; S</t>
  </si>
  <si>
    <t>BCV-12-5766</t>
  </si>
  <si>
    <t>Thomson B &amp; S Total</t>
  </si>
  <si>
    <t>Club Totals are on line 153</t>
  </si>
  <si>
    <t>Appleton T &amp; S</t>
  </si>
  <si>
    <t>Appleton T &amp; S Total</t>
  </si>
  <si>
    <t>Duffin G</t>
  </si>
  <si>
    <t>Duffin G Total</t>
  </si>
  <si>
    <t>Mannix G</t>
  </si>
  <si>
    <t>Mannix G Total</t>
  </si>
  <si>
    <t>GD3-12-013</t>
  </si>
  <si>
    <t>JE3-12-122</t>
  </si>
  <si>
    <t>BCV-12-2408</t>
  </si>
  <si>
    <t>Alsop K &amp; S</t>
  </si>
  <si>
    <t>KS1-13-087</t>
  </si>
  <si>
    <t>Alsop K &amp; S Total</t>
  </si>
  <si>
    <t>Abbott B</t>
  </si>
  <si>
    <t>Abbott B Total</t>
  </si>
  <si>
    <t>TA2-13-011</t>
  </si>
  <si>
    <t>BCV-12-6135</t>
  </si>
  <si>
    <t>2013 ANBC National Show</t>
  </si>
  <si>
    <t>AB1-13-083</t>
  </si>
  <si>
    <t>JM2-12-090</t>
  </si>
  <si>
    <t>JM2-12-040</t>
  </si>
  <si>
    <t>1st Young Yellowface (Australian)</t>
  </si>
  <si>
    <t>AB6-12-041</t>
  </si>
  <si>
    <t>AB6-13-018</t>
  </si>
  <si>
    <t>TB-12-222</t>
  </si>
  <si>
    <t>HA1-12-148</t>
  </si>
  <si>
    <t>2nd Young Yellowface (Australian)</t>
  </si>
  <si>
    <t>KC7-13-124</t>
  </si>
  <si>
    <t>KC7-13-116</t>
  </si>
  <si>
    <t>KC7-13-117</t>
  </si>
  <si>
    <t>KC7-13-147</t>
  </si>
  <si>
    <t>KC7-13-112</t>
  </si>
  <si>
    <t>BCV-12-206</t>
  </si>
  <si>
    <t>GMC-11-215</t>
  </si>
  <si>
    <t>KC1-12-037</t>
  </si>
  <si>
    <t>3rd 2013 ANBC National Show Spangle Normal</t>
  </si>
  <si>
    <t>MA2-13-116</t>
  </si>
  <si>
    <t>SC3-11-171</t>
  </si>
  <si>
    <t>BCV-12-007</t>
  </si>
  <si>
    <t>JS4-12-090</t>
  </si>
  <si>
    <t>ED5-12-046</t>
  </si>
  <si>
    <t>3rd Young Yellowface (Australian)</t>
  </si>
  <si>
    <t>LD1-13-133</t>
  </si>
  <si>
    <t>GD3-12-015</t>
  </si>
  <si>
    <t>GD3-14-001</t>
  </si>
  <si>
    <t>JE3-12-110</t>
  </si>
  <si>
    <t>JE3-12-026</t>
  </si>
  <si>
    <t>BCV-12-3904</t>
  </si>
  <si>
    <t>LC7-12-009</t>
  </si>
  <si>
    <t>2nd 2013 ANBC National Show Clearwing</t>
  </si>
  <si>
    <t>IG1-12-025</t>
  </si>
  <si>
    <t>1st 2013 ANBC National Show Lacewing</t>
  </si>
  <si>
    <t>BCV-12-6870</t>
  </si>
  <si>
    <t>ST1-12-080</t>
  </si>
  <si>
    <t>ST1-13-032</t>
  </si>
  <si>
    <t>ST1-13-014</t>
  </si>
  <si>
    <t>OH2-13-003</t>
  </si>
  <si>
    <t>GH1-12-080</t>
  </si>
  <si>
    <t>GH1-12-044</t>
  </si>
  <si>
    <t>GH1-12-137</t>
  </si>
  <si>
    <t>BCV-12-134</t>
  </si>
  <si>
    <t>MH12-12-021</t>
  </si>
  <si>
    <t>MH12-14-018</t>
  </si>
  <si>
    <t>BCV-13-3954</t>
  </si>
  <si>
    <t>KH1-12-057</t>
  </si>
  <si>
    <t>KH9-13-081</t>
  </si>
  <si>
    <t>RH5-12-131</t>
  </si>
  <si>
    <t>RH5-12-134</t>
  </si>
  <si>
    <t>AH2-12-060</t>
  </si>
  <si>
    <t>AH2-13-103</t>
  </si>
  <si>
    <t>BH2-12-075</t>
  </si>
  <si>
    <t>1st 2013 ANBC National Show Yellowface (English)</t>
  </si>
  <si>
    <t>IH1-12-747</t>
  </si>
  <si>
    <t>IH1-12-566</t>
  </si>
  <si>
    <t>IH1-12-713</t>
  </si>
  <si>
    <t>1st 2013 ANBC National Greygreen</t>
  </si>
  <si>
    <t>IH1-12-649</t>
  </si>
  <si>
    <t>2nd 2013 ANBC National Opaline</t>
  </si>
  <si>
    <t>1st 2013 ANBC National Hen</t>
  </si>
  <si>
    <t>Kamel H</t>
  </si>
  <si>
    <t>HK3-12-045</t>
  </si>
  <si>
    <t>2nd 2013 ANBC National Crest</t>
  </si>
  <si>
    <t>Kamel H Total</t>
  </si>
  <si>
    <t>Lay M</t>
  </si>
  <si>
    <t>DXM-13-044</t>
  </si>
  <si>
    <t>Lay M Total</t>
  </si>
  <si>
    <t>JL1-12-105</t>
  </si>
  <si>
    <t>JL1-12-050</t>
  </si>
  <si>
    <t>JL1-12-149</t>
  </si>
  <si>
    <t>JL1-12-166</t>
  </si>
  <si>
    <t>JL1-12-058</t>
  </si>
  <si>
    <t>1st 2013 ANBC National Show Cinnamon</t>
  </si>
  <si>
    <t>2nd 2013 ANBC National Show Cinnamon</t>
  </si>
  <si>
    <t>3rd 2013 ANBC National Show Clearbody</t>
  </si>
  <si>
    <t>2nd 2013 ANBC National Show Dominant Pied</t>
  </si>
  <si>
    <t>JL1-13-172</t>
  </si>
  <si>
    <t>JL1-13-180</t>
  </si>
  <si>
    <t>DM2-13-080</t>
  </si>
  <si>
    <t>DM2-13-065</t>
  </si>
  <si>
    <t>MM6-12-113</t>
  </si>
  <si>
    <t>JM4-13-156</t>
  </si>
  <si>
    <t>McNaugton L</t>
  </si>
  <si>
    <t>LM2-13-002</t>
  </si>
  <si>
    <t>McNaugton L Total</t>
  </si>
  <si>
    <t>BCV-12-4006</t>
  </si>
  <si>
    <t>3rd 2013 ANBC National Show Grey</t>
  </si>
  <si>
    <t>MM2-14-303</t>
  </si>
  <si>
    <t>MM2-13-155</t>
  </si>
  <si>
    <t>MM2-14-304</t>
  </si>
  <si>
    <t>MM2-13-077</t>
  </si>
  <si>
    <t>MB8-13-096</t>
  </si>
  <si>
    <t>SM4-12-141</t>
  </si>
  <si>
    <t>SM4-12-102</t>
  </si>
  <si>
    <t>SM4-12-006</t>
  </si>
  <si>
    <t>MS6-12-164</t>
  </si>
  <si>
    <t>MS6-12-192</t>
  </si>
  <si>
    <t>MS6-12-167</t>
  </si>
  <si>
    <t>MS6-13-212</t>
  </si>
  <si>
    <t>MS6-13-096</t>
  </si>
  <si>
    <t>BCV-11-3967</t>
  </si>
  <si>
    <t>MtGambierUBC</t>
  </si>
  <si>
    <t>TP4-13-2013</t>
  </si>
  <si>
    <t>DR4-12-352</t>
  </si>
  <si>
    <t>1st 2013 ANBC National Show Albino</t>
  </si>
  <si>
    <t>MR1-13-113</t>
  </si>
  <si>
    <t>MR1-13-078</t>
  </si>
  <si>
    <t>MR1-13-232</t>
  </si>
  <si>
    <t>MR1-13-191</t>
  </si>
  <si>
    <t>DG8-13-126</t>
  </si>
  <si>
    <t>DG8-13-045</t>
  </si>
  <si>
    <t>LR1-12-138</t>
  </si>
  <si>
    <t>LR1-12-004</t>
  </si>
  <si>
    <t>3rd ANBC National Show Violet</t>
  </si>
  <si>
    <t>LR1-12-030</t>
  </si>
  <si>
    <t>LR1-13-147</t>
  </si>
  <si>
    <t>BCV-12-1691</t>
  </si>
  <si>
    <t>SR1-12-006</t>
  </si>
  <si>
    <t>SR1-12-022</t>
  </si>
  <si>
    <t>SR1-12-011</t>
  </si>
  <si>
    <t>AR1-12-169</t>
  </si>
  <si>
    <t>AR1-12-040</t>
  </si>
  <si>
    <t>AR1-13-147</t>
  </si>
  <si>
    <t>AR1-13-234</t>
  </si>
  <si>
    <t>AR1-13-221</t>
  </si>
  <si>
    <t>AR1-13-156</t>
  </si>
  <si>
    <t>AR1-13-120</t>
  </si>
  <si>
    <t>JG2-12-013</t>
  </si>
  <si>
    <t>JG2-13-284</t>
  </si>
  <si>
    <t>JG2-13-288</t>
  </si>
  <si>
    <t>JG2-13-259</t>
  </si>
  <si>
    <t>JG2-13-265</t>
  </si>
  <si>
    <t>JG2-13-383</t>
  </si>
  <si>
    <t>JG2-13-299</t>
  </si>
  <si>
    <t>JG2-13-281</t>
  </si>
  <si>
    <t>GR9-13-225</t>
  </si>
  <si>
    <t>GR9-13-219</t>
  </si>
  <si>
    <t>GR9-13-211</t>
  </si>
  <si>
    <t>GR9-13-208</t>
  </si>
  <si>
    <t>GR9-13-168</t>
  </si>
  <si>
    <t>GR9-13-175</t>
  </si>
  <si>
    <t>GR9-13-249</t>
  </si>
  <si>
    <t>CF1-12-208</t>
  </si>
  <si>
    <t>CF1-12-058</t>
  </si>
  <si>
    <t>BS1-12-216</t>
  </si>
  <si>
    <t>1st 2013 ANBC National Show Blackeye</t>
  </si>
  <si>
    <t>1st 2012 ANBC National Show Clearwing</t>
  </si>
  <si>
    <t>CF1-13-011</t>
  </si>
  <si>
    <t>CF1-13-057</t>
  </si>
  <si>
    <t>BS1-13-161</t>
  </si>
  <si>
    <t>BS1-13-120</t>
  </si>
  <si>
    <t>Smith J</t>
  </si>
  <si>
    <t>JS11-13-148</t>
  </si>
  <si>
    <t>Smith J Total</t>
  </si>
  <si>
    <t>KS5-12-153</t>
  </si>
  <si>
    <t>TF1-13-079</t>
  </si>
  <si>
    <t>PT9-12-138</t>
  </si>
  <si>
    <t>2nd 2013 ANBC National Show Albino</t>
  </si>
  <si>
    <t>PT9-13-182</t>
  </si>
  <si>
    <t>PT9-13-215</t>
  </si>
  <si>
    <t>PT9-13-185</t>
  </si>
  <si>
    <t>PT9-13-242</t>
  </si>
  <si>
    <t>BCV-12-3446</t>
  </si>
  <si>
    <t>1st 2013 ANBC National Show Lutino</t>
  </si>
  <si>
    <t>GT4-12-376</t>
  </si>
  <si>
    <t>GT4-13-156</t>
  </si>
  <si>
    <t>GT4-13-185</t>
  </si>
  <si>
    <t>T1-12-088</t>
  </si>
  <si>
    <t>T1-13-2014</t>
  </si>
  <si>
    <t>MT1-12-067</t>
  </si>
  <si>
    <t>WH1-12-711</t>
  </si>
  <si>
    <t>WH1-12-973</t>
  </si>
  <si>
    <t>WH1-12-727</t>
  </si>
  <si>
    <t>WH1-13-1294</t>
  </si>
  <si>
    <t>RW13-12-101</t>
  </si>
  <si>
    <t>RW13-12-017</t>
  </si>
  <si>
    <t>AW6-13-060</t>
  </si>
  <si>
    <t>Mt Gambier UBC</t>
  </si>
  <si>
    <t>Brown J Total</t>
  </si>
  <si>
    <t>Fox L</t>
  </si>
  <si>
    <t>Fox L Total</t>
  </si>
  <si>
    <t>Boromeo G</t>
  </si>
  <si>
    <t>Boromeo G Total</t>
  </si>
  <si>
    <t xml:space="preserve">Bridgeman K M &amp; M </t>
  </si>
  <si>
    <t>Bridgeman K M &amp; M  Total</t>
  </si>
  <si>
    <t xml:space="preserve">AppletonT &amp; S </t>
  </si>
  <si>
    <t>AppletonT &amp; S  Total</t>
  </si>
  <si>
    <t>Wilson Ron  Total</t>
  </si>
  <si>
    <t>Yellowface (Australian)</t>
  </si>
  <si>
    <t>4 Yellowface (Australian)</t>
  </si>
  <si>
    <t>1 Yellowface (Australian)</t>
  </si>
  <si>
    <t>5 Yellowface (Australian)</t>
  </si>
  <si>
    <t>3 Yellowface (Australian)</t>
  </si>
  <si>
    <t>6 Yellowface (Australian)</t>
  </si>
  <si>
    <t>2 Yellowface (Australian)</t>
  </si>
  <si>
    <t>Mulqueen D</t>
  </si>
  <si>
    <t>Mulqueen D Total</t>
  </si>
  <si>
    <t>Meale J</t>
  </si>
  <si>
    <t>Meale J Total</t>
  </si>
  <si>
    <t>5 DARK EYED CLEAR - EXHIBITION CLASS</t>
  </si>
  <si>
    <t>6 DARK EYED CLEAR - EXHIBITION CLASS</t>
  </si>
  <si>
    <t>3 DARK EYED CLEAR - EXHIBITION CLASS</t>
  </si>
  <si>
    <t>Brian Abbott</t>
  </si>
  <si>
    <t>2 DARK EYED CLEAR - EXHIBITION CLASS</t>
  </si>
  <si>
    <t>Brian Abbott Total</t>
  </si>
  <si>
    <t>4 DARK EYED CLEAR - EXHIBITION CLASS</t>
  </si>
  <si>
    <t>DARK EYED CLEAR - EXHIBITION CLASS</t>
  </si>
  <si>
    <t>1 DARK EYED CLEAR - EXHIBITION CLASS</t>
  </si>
  <si>
    <t>BCV-12-4686</t>
  </si>
  <si>
    <t>BCV-12-5350</t>
  </si>
  <si>
    <t>TF1-12-075</t>
  </si>
  <si>
    <t>Cabel C</t>
  </si>
  <si>
    <t>Cabel C Total</t>
  </si>
  <si>
    <t>DB3-13-119</t>
  </si>
  <si>
    <t>JM2-11-103</t>
  </si>
  <si>
    <t>Cunny S</t>
  </si>
  <si>
    <t>SC8-13-006</t>
  </si>
  <si>
    <t>Cunny S Total</t>
  </si>
  <si>
    <t>OH2-13-029</t>
  </si>
  <si>
    <t>RH5-14-020</t>
  </si>
  <si>
    <t>BCV-13-351</t>
  </si>
  <si>
    <t>BCV-11-3983</t>
  </si>
  <si>
    <t>Paterson T</t>
  </si>
  <si>
    <t>Paterson T Total</t>
  </si>
  <si>
    <t>Shembri B</t>
  </si>
  <si>
    <t>BS9-13-055</t>
  </si>
  <si>
    <t>Shembri B Total</t>
  </si>
  <si>
    <t>GT4-13-219</t>
  </si>
  <si>
    <t>MT1-12-132</t>
  </si>
  <si>
    <t>points @ end of 2013</t>
  </si>
  <si>
    <t>less promotions  (to Champion, Open and Intermediate. All start 2014 @ zero)</t>
  </si>
  <si>
    <t>less demotion to Open points</t>
  </si>
  <si>
    <t>Grech S</t>
  </si>
  <si>
    <t>Grech S Total</t>
  </si>
  <si>
    <t>Ackerley K</t>
  </si>
  <si>
    <t>Ackerley K Total</t>
  </si>
  <si>
    <t xml:space="preserve">Randle A &amp; G </t>
  </si>
  <si>
    <t>Randle A &amp; G  Total</t>
  </si>
  <si>
    <t>Bradford &amp; Schembri</t>
  </si>
  <si>
    <t>Bradford &amp; Schembri Total</t>
  </si>
  <si>
    <t>Grech S T</t>
  </si>
  <si>
    <t>Grech S T Total</t>
  </si>
  <si>
    <t>Charlton D</t>
  </si>
  <si>
    <t>Charlton D Total</t>
  </si>
  <si>
    <t>Mc Naughton L</t>
  </si>
  <si>
    <t>Mc Naughton L Total</t>
  </si>
  <si>
    <t>Collyer B</t>
  </si>
  <si>
    <t>Collyer B Total</t>
  </si>
  <si>
    <t xml:space="preserve">Alsop K &amp; S </t>
  </si>
  <si>
    <t>Alsop K &amp; S  Total</t>
  </si>
  <si>
    <t>Carter B</t>
  </si>
  <si>
    <t>Carter B Total</t>
  </si>
  <si>
    <t>less remaing 2011 points (1365)</t>
  </si>
  <si>
    <t>WC2-13-152</t>
  </si>
  <si>
    <t>KC1-13-119</t>
  </si>
  <si>
    <t>JE3-13-007</t>
  </si>
  <si>
    <t>OH2-13-032</t>
  </si>
  <si>
    <t>KH9-13-069</t>
  </si>
  <si>
    <t>KH5-13-032</t>
  </si>
  <si>
    <t>RH5-14-072</t>
  </si>
  <si>
    <t>MS6-13-060</t>
  </si>
  <si>
    <t>KH9-12-013</t>
  </si>
  <si>
    <t>DG8-13-058</t>
  </si>
  <si>
    <t>KS5-10-028</t>
  </si>
  <si>
    <t>BA2-12-049</t>
  </si>
  <si>
    <t>GP1-11-032</t>
  </si>
  <si>
    <t>2nd Adult DARK EYED CLEAR - EXHIBITION CLASS</t>
  </si>
  <si>
    <t>DA1-12-141</t>
  </si>
  <si>
    <t>TA5-11-076</t>
  </si>
  <si>
    <t>TA5-12-076</t>
  </si>
  <si>
    <t>JRP-12-2207</t>
  </si>
  <si>
    <t>AB1-12-230</t>
  </si>
  <si>
    <t>AB1-12-135</t>
  </si>
  <si>
    <t>AB1-12-241</t>
  </si>
  <si>
    <t>BCV-12-4742</t>
  </si>
  <si>
    <t>AB2-12-036</t>
  </si>
  <si>
    <t>BCV-12-6739</t>
  </si>
  <si>
    <t>Cassar C</t>
  </si>
  <si>
    <t>CC3-12-050</t>
  </si>
  <si>
    <t>Cassar C Total</t>
  </si>
  <si>
    <t>KC1-12-096</t>
  </si>
  <si>
    <t>MA2-09-123</t>
  </si>
  <si>
    <t>LD1-12-138</t>
  </si>
  <si>
    <t>BCV-12-6972</t>
  </si>
  <si>
    <t>ST1-10-7403</t>
  </si>
  <si>
    <t>ST1-10-292</t>
  </si>
  <si>
    <t>AH2-11-037</t>
  </si>
  <si>
    <t>IHI-10-277</t>
  </si>
  <si>
    <t>IHI-12-474</t>
  </si>
  <si>
    <t>IHI-12-527</t>
  </si>
  <si>
    <t>IHI-12-713</t>
  </si>
  <si>
    <t>IHI-12-757</t>
  </si>
  <si>
    <t>IHI-12-575</t>
  </si>
  <si>
    <t>GM10-12-014</t>
  </si>
  <si>
    <t>MS6-11-099</t>
  </si>
  <si>
    <t>MS6-11-174</t>
  </si>
  <si>
    <t>BCV-12-2378</t>
  </si>
  <si>
    <t>1st Adult Dilute</t>
  </si>
  <si>
    <t>MP1-12-042</t>
  </si>
  <si>
    <t>2nd Adult Dilute</t>
  </si>
  <si>
    <t>DR1-12-111</t>
  </si>
  <si>
    <t>AR1-12-052</t>
  </si>
  <si>
    <t>AR1-12-218</t>
  </si>
  <si>
    <t>JG2-11-246</t>
  </si>
  <si>
    <t>1st Adult DARK EYED CLEAR - EXHIBITION CLASS</t>
  </si>
  <si>
    <t>PS2-12-160</t>
  </si>
  <si>
    <t>BCV-11-3480</t>
  </si>
  <si>
    <t>PT9-10-1112</t>
  </si>
  <si>
    <t>PT9-12-162</t>
  </si>
  <si>
    <t>PT9-12-121</t>
  </si>
  <si>
    <t>GT4-12-344</t>
  </si>
  <si>
    <t>MT1-11-018</t>
  </si>
  <si>
    <t>Vella P</t>
  </si>
  <si>
    <t>PV1-12-026</t>
  </si>
  <si>
    <t>PV1-12-119</t>
  </si>
  <si>
    <t>PV1-12-100</t>
  </si>
  <si>
    <t xml:space="preserve">Vella P </t>
  </si>
  <si>
    <t>Vella P Total</t>
  </si>
  <si>
    <t>WH1-12-030</t>
  </si>
  <si>
    <t>Gardiner G</t>
  </si>
  <si>
    <t>Gardiner G Total</t>
  </si>
  <si>
    <t xml:space="preserve">Formosa L &amp; L </t>
  </si>
  <si>
    <t>Formosa L &amp; L  Total</t>
  </si>
  <si>
    <t>KH5-13-019</t>
  </si>
  <si>
    <t>TF1-13-052</t>
  </si>
  <si>
    <t>Boremeo G</t>
  </si>
  <si>
    <t>BCV-132719</t>
  </si>
  <si>
    <t>Boremeo G Total</t>
  </si>
  <si>
    <t>GD3-13-054</t>
  </si>
  <si>
    <t>1DK-13-055</t>
  </si>
  <si>
    <t>McGregor P</t>
  </si>
  <si>
    <t>PM2-13-142</t>
  </si>
  <si>
    <t>PM2-12-079</t>
  </si>
  <si>
    <t>McGregor P Total</t>
  </si>
  <si>
    <t>RN2-13-029</t>
  </si>
  <si>
    <t>PT1-13-224</t>
  </si>
  <si>
    <t>Watson G &amp; M</t>
  </si>
  <si>
    <t>1W-11-345</t>
  </si>
  <si>
    <t>Watson G &amp; M Total</t>
  </si>
  <si>
    <t>George  T</t>
  </si>
  <si>
    <t>AB12-13-058</t>
  </si>
  <si>
    <t>BCV-13-2803</t>
  </si>
  <si>
    <t>JO2-13-003</t>
  </si>
  <si>
    <t>JW11-11-010</t>
  </si>
  <si>
    <t>1st, 2nd and 3rd placed birds 2014 ANBC National Show</t>
  </si>
  <si>
    <t>AB1-13-062</t>
  </si>
  <si>
    <t>KC1-12-3702</t>
  </si>
  <si>
    <t>GB8-13-025</t>
  </si>
  <si>
    <t>GM10-14-008</t>
  </si>
  <si>
    <t>JM4-13-102</t>
  </si>
  <si>
    <t>MP1-11-103</t>
  </si>
  <si>
    <t>MR1-10-123</t>
  </si>
  <si>
    <t>George  T Total</t>
  </si>
  <si>
    <t>Byrnes,Slater&amp;Whannell</t>
  </si>
  <si>
    <t>Byrnes,Slater&amp;Whannell Total</t>
  </si>
  <si>
    <t>McAfee J</t>
  </si>
  <si>
    <t>McAfee J Total</t>
  </si>
  <si>
    <t>Points removed due to formation of Partnership</t>
  </si>
  <si>
    <t xml:space="preserve">Coleiro C &amp; K </t>
  </si>
  <si>
    <t>Coleiro C &amp; K  Total</t>
  </si>
  <si>
    <t>A &amp; T Bird</t>
  </si>
  <si>
    <t>A &amp; T Bird Total</t>
  </si>
  <si>
    <t>McCredden M</t>
  </si>
  <si>
    <t>McCredden M Total</t>
  </si>
  <si>
    <t>Dilute</t>
  </si>
  <si>
    <t>546 Total</t>
  </si>
  <si>
    <t>557 Total</t>
  </si>
  <si>
    <t>DA1-11-081</t>
  </si>
  <si>
    <t>DB4-13-070</t>
  </si>
  <si>
    <t>KH9-14-073</t>
  </si>
  <si>
    <t>GM10-12-011</t>
  </si>
  <si>
    <t>DG8-14-073</t>
  </si>
  <si>
    <t>Wilson  &amp; Hoadley</t>
  </si>
  <si>
    <t>Wilson  &amp; Hoadley Total</t>
  </si>
  <si>
    <t>Botha D</t>
  </si>
  <si>
    <t>B2-13-017</t>
  </si>
  <si>
    <t>Botha D Total</t>
  </si>
  <si>
    <t>KH5-13-070</t>
  </si>
  <si>
    <t>TIL-13-058</t>
  </si>
  <si>
    <t>GT4-13-142</t>
  </si>
  <si>
    <t>GT4-12-489</t>
  </si>
  <si>
    <t>Points removed due to promotion by South Australia</t>
  </si>
  <si>
    <t>JRP-13-3055</t>
  </si>
  <si>
    <t>AB1-13-177</t>
  </si>
  <si>
    <t>JM2-13-053</t>
  </si>
  <si>
    <t>BCV-13-6325</t>
  </si>
  <si>
    <t>AB6-13-027</t>
  </si>
  <si>
    <t>2014 ANBC National Show</t>
  </si>
  <si>
    <t>2nd 2014 ANBC National Spangle AOSV</t>
  </si>
  <si>
    <t>BCV-13-4855</t>
  </si>
  <si>
    <t>EC1-13-031</t>
  </si>
  <si>
    <t>EC1-13-098</t>
  </si>
  <si>
    <t>JS4-13-001</t>
  </si>
  <si>
    <t>3rd 2014 ANBC National Grey</t>
  </si>
  <si>
    <t>LD1-13-089</t>
  </si>
  <si>
    <t>LD1-13-058</t>
  </si>
  <si>
    <t>LD1-13-033</t>
  </si>
  <si>
    <t>LD1-13-031</t>
  </si>
  <si>
    <t>1st 2014 ANBC National Clear Wing</t>
  </si>
  <si>
    <t>014/06/2014</t>
  </si>
  <si>
    <t>3rd 2014 ANBC National Crest</t>
  </si>
  <si>
    <t>1st 2014 ANBC National Spangle AOSV</t>
  </si>
  <si>
    <t>Embrey T</t>
  </si>
  <si>
    <t>TE1-13-032</t>
  </si>
  <si>
    <t>Embrey T Total</t>
  </si>
  <si>
    <t>JE3-13-035</t>
  </si>
  <si>
    <t>JE3-13-067</t>
  </si>
  <si>
    <t>BCV-13-4459</t>
  </si>
  <si>
    <t>3rd 2014 ANBC National Clearbody</t>
  </si>
  <si>
    <t>2nd 2014 ANBC National Grey Wing</t>
  </si>
  <si>
    <t>JF1-13-012</t>
  </si>
  <si>
    <t>JF1-13-018</t>
  </si>
  <si>
    <t>1st 2014 ANBC National Fallow</t>
  </si>
  <si>
    <t>Gerch S</t>
  </si>
  <si>
    <t>ST1-13-102</t>
  </si>
  <si>
    <t>Gerch S Total</t>
  </si>
  <si>
    <t>BCV-13-2619</t>
  </si>
  <si>
    <t>3rd 2014 ANBC National Grey Wing</t>
  </si>
  <si>
    <t>ST1-13-053</t>
  </si>
  <si>
    <t>ST1-13-012</t>
  </si>
  <si>
    <t>3rd 2014 ANBC National Lacewing</t>
  </si>
  <si>
    <t>MH12-13-025</t>
  </si>
  <si>
    <t>BCV-13-3956</t>
  </si>
  <si>
    <t>RH5-13-128</t>
  </si>
  <si>
    <t>IH1-13-1276</t>
  </si>
  <si>
    <t>IH1-13-1202</t>
  </si>
  <si>
    <t>2nd ANBC National Yellowface (English)</t>
  </si>
  <si>
    <t>3rd 2014 ANBC National Blue</t>
  </si>
  <si>
    <t>JL1-13-015</t>
  </si>
  <si>
    <t>JL1-13-160</t>
  </si>
  <si>
    <t>JL1-13-174</t>
  </si>
  <si>
    <t>JL1-13-073</t>
  </si>
  <si>
    <t>JL1-13-146</t>
  </si>
  <si>
    <t>3rd 2014 ANBC National Lutino</t>
  </si>
  <si>
    <t>2nd 2014 ANBC National Cinnamon</t>
  </si>
  <si>
    <t>3rd 2014 ANBC National Opaline</t>
  </si>
  <si>
    <t>3rd 2014 ANBC National Show Violet</t>
  </si>
  <si>
    <t>BCV-13-7819</t>
  </si>
  <si>
    <t>2nd Young DARK EYED CLEAR - EXHIBITION CLASS</t>
  </si>
  <si>
    <t>DM2-13-044</t>
  </si>
  <si>
    <t>3rd Young DARK EYED CLEAR - EXHIBITION CLASS</t>
  </si>
  <si>
    <t>IM3-13-053</t>
  </si>
  <si>
    <t>IM3-13-122</t>
  </si>
  <si>
    <t>PM2-13-022</t>
  </si>
  <si>
    <t>1st 2014 ANBC National Show Green</t>
  </si>
  <si>
    <t>BM5-13-015</t>
  </si>
  <si>
    <t>2nd 2014 ANBC National Albino</t>
  </si>
  <si>
    <t>MB8-13-006</t>
  </si>
  <si>
    <t>MS6-13-086</t>
  </si>
  <si>
    <t>MS6-13-117</t>
  </si>
  <si>
    <t>3rd Young Dilute</t>
  </si>
  <si>
    <t>MP1-13-042</t>
  </si>
  <si>
    <t>MR1-13-224</t>
  </si>
  <si>
    <t>2nd Young Dilute</t>
  </si>
  <si>
    <t>MR1-13-008</t>
  </si>
  <si>
    <t>DR1-13-025</t>
  </si>
  <si>
    <t>1st ANBC National Black Eye</t>
  </si>
  <si>
    <t>AR1-13-193</t>
  </si>
  <si>
    <t>AR1-13-226</t>
  </si>
  <si>
    <t>AR1-13-251</t>
  </si>
  <si>
    <t>JG2-13-027</t>
  </si>
  <si>
    <t>JG2-13-295</t>
  </si>
  <si>
    <t>JG2-13-021</t>
  </si>
  <si>
    <t>JG2-13-033</t>
  </si>
  <si>
    <t>JG2-13-075</t>
  </si>
  <si>
    <t>1st Young DARK EYED CLEAR - EXHIBITION CLASS</t>
  </si>
  <si>
    <t>1st 2014 ANBC National Lutino</t>
  </si>
  <si>
    <t>1st 2014 ANBC National DARK EYED CLEAR - EXHIBITION CLASS</t>
  </si>
  <si>
    <t>2nd ANBC National Yellowface (Australian)</t>
  </si>
  <si>
    <t>PS2-13-092</t>
  </si>
  <si>
    <t>PS2-13-006</t>
  </si>
  <si>
    <t>BS1-13-198</t>
  </si>
  <si>
    <t>BS1-13-133</t>
  </si>
  <si>
    <t>CF1-13-136</t>
  </si>
  <si>
    <t>CF1-13-157</t>
  </si>
  <si>
    <t>BS1-13-078</t>
  </si>
  <si>
    <t>BS1-13-171</t>
  </si>
  <si>
    <t>BS1-13-114</t>
  </si>
  <si>
    <t>1st 2014 ANBC National Opaline</t>
  </si>
  <si>
    <t>1st 2014 ANBC National Show Greygreen</t>
  </si>
  <si>
    <t>BCV-13-7087</t>
  </si>
  <si>
    <t>PT9-13-023</t>
  </si>
  <si>
    <t>PT9-13-061</t>
  </si>
  <si>
    <t>PT9-13-048</t>
  </si>
  <si>
    <t>PT9-13-195</t>
  </si>
  <si>
    <t>1st Young Dilute</t>
  </si>
  <si>
    <t>BCV-13-7080</t>
  </si>
  <si>
    <t>PT9-13-058</t>
  </si>
  <si>
    <t>1st 2014 ANBC National Dilute</t>
  </si>
  <si>
    <t>BCV-13-182</t>
  </si>
  <si>
    <t>2nd 2014 ANBC National Show Green</t>
  </si>
  <si>
    <t>PT7-13-224</t>
  </si>
  <si>
    <t>PT7-13-074</t>
  </si>
  <si>
    <t>JW6-13-035</t>
  </si>
  <si>
    <t>JW6-13-010</t>
  </si>
  <si>
    <t>3rd Adult Dilute</t>
  </si>
  <si>
    <t>LB-13-061</t>
  </si>
  <si>
    <t>Owen P</t>
  </si>
  <si>
    <t>BCV-13-4513</t>
  </si>
  <si>
    <t>Owen P Total</t>
  </si>
  <si>
    <t>JM2-14-079</t>
  </si>
  <si>
    <t>Bridegeman KM &amp; M</t>
  </si>
  <si>
    <t>B3-13-009</t>
  </si>
  <si>
    <t>Bridegeman KM &amp; M Total</t>
  </si>
  <si>
    <t>DM18-14-020</t>
  </si>
  <si>
    <t>DG8-13-069</t>
  </si>
  <si>
    <t>PS2-14-022</t>
  </si>
  <si>
    <t>Colerio C</t>
  </si>
  <si>
    <t>KC10-13-003</t>
  </si>
  <si>
    <t>Colerio C Total</t>
  </si>
  <si>
    <t>LD3-14-052</t>
  </si>
  <si>
    <t>DM18-14-069</t>
  </si>
  <si>
    <t>PS2-12-166</t>
  </si>
  <si>
    <t>BCV-13-127</t>
  </si>
  <si>
    <t>5 Dilute</t>
  </si>
  <si>
    <t>4 Dilute</t>
  </si>
  <si>
    <t>6 Dilute</t>
  </si>
  <si>
    <t>3 Dilute</t>
  </si>
  <si>
    <t>2 Dilute</t>
  </si>
  <si>
    <t>1 Dilute</t>
  </si>
  <si>
    <t>156 Total</t>
  </si>
  <si>
    <t>567 Total</t>
  </si>
  <si>
    <t>DB4-14-035</t>
  </si>
  <si>
    <t>WC2-14-152</t>
  </si>
  <si>
    <t>DC11-14-089</t>
  </si>
  <si>
    <t>DC11-14-131</t>
  </si>
  <si>
    <t>LD1-14-020</t>
  </si>
  <si>
    <t>inter</t>
  </si>
  <si>
    <t>MS6-13-132</t>
  </si>
  <si>
    <t>MP1-12-101</t>
  </si>
  <si>
    <t>McCahon V &amp; D</t>
  </si>
  <si>
    <t>McCahon V &amp; D Total</t>
  </si>
  <si>
    <t>AB1-14-068</t>
  </si>
  <si>
    <t>AB1-14-050</t>
  </si>
  <si>
    <t>BCV-14-4300</t>
  </si>
  <si>
    <t>BS9-14-072</t>
  </si>
  <si>
    <t>CC6-14-068</t>
  </si>
  <si>
    <t>WC2-14-174</t>
  </si>
  <si>
    <t>KC7-14-085</t>
  </si>
  <si>
    <t>DC11-14-146</t>
  </si>
  <si>
    <t>DC11-14-152</t>
  </si>
  <si>
    <t>JE3-14-281</t>
  </si>
  <si>
    <t>Friedrichsen R</t>
  </si>
  <si>
    <t>RF7-14-032</t>
  </si>
  <si>
    <t>Friedrichsen R Total</t>
  </si>
  <si>
    <t>ST1-14-121</t>
  </si>
  <si>
    <t>ST1-14-140</t>
  </si>
  <si>
    <t>ST1-14-136</t>
  </si>
  <si>
    <t>BCV-14-1255</t>
  </si>
  <si>
    <t>Hickling K</t>
  </si>
  <si>
    <t>KH9-14-105</t>
  </si>
  <si>
    <t>Hickling K Total</t>
  </si>
  <si>
    <t>AH2-14-120</t>
  </si>
  <si>
    <t>BH2-14-056</t>
  </si>
  <si>
    <t>JL1-14-218</t>
  </si>
  <si>
    <t>JL1-14-175</t>
  </si>
  <si>
    <t>JL1-14-206</t>
  </si>
  <si>
    <t>JL1-14-196</t>
  </si>
  <si>
    <t>JL1-14-239</t>
  </si>
  <si>
    <t>JL1-14-194</t>
  </si>
  <si>
    <t>JL1-14-202</t>
  </si>
  <si>
    <t>JL1-14-186</t>
  </si>
  <si>
    <t>JL1-14-190</t>
  </si>
  <si>
    <t>JL1-14-176</t>
  </si>
  <si>
    <t>JL1-14-137</t>
  </si>
  <si>
    <t>DM2-14-055</t>
  </si>
  <si>
    <t>JM5-14-179</t>
  </si>
  <si>
    <t>MS6-14-159</t>
  </si>
  <si>
    <t>MS6-14-164</t>
  </si>
  <si>
    <t>1st UBC Dilute</t>
  </si>
  <si>
    <t>MS6-14-166</t>
  </si>
  <si>
    <t>MP1-14-111</t>
  </si>
  <si>
    <t xml:space="preserve">Randall M &amp; R </t>
  </si>
  <si>
    <t>MR1-14-154</t>
  </si>
  <si>
    <t>MR1-14-147</t>
  </si>
  <si>
    <t>Randall M &amp; R  Total</t>
  </si>
  <si>
    <t>LR1-14-108</t>
  </si>
  <si>
    <t>LR1-14-113</t>
  </si>
  <si>
    <t>LR1-14-105</t>
  </si>
  <si>
    <t>Rogers D</t>
  </si>
  <si>
    <t>BCV-14-7385</t>
  </si>
  <si>
    <t>BCV-14-7387</t>
  </si>
  <si>
    <t>Rogers D Total</t>
  </si>
  <si>
    <t>AR1-14-032</t>
  </si>
  <si>
    <t>AR1-14-110</t>
  </si>
  <si>
    <t>AR1-14-093</t>
  </si>
  <si>
    <t>AR1-14-060</t>
  </si>
  <si>
    <t>AR1-14-131</t>
  </si>
  <si>
    <t>GR9-14-122</t>
  </si>
  <si>
    <t>GR9-14-168</t>
  </si>
  <si>
    <t>GR9-14-147</t>
  </si>
  <si>
    <t>GR9-14-146</t>
  </si>
  <si>
    <t>GR9-14-138</t>
  </si>
  <si>
    <t>BS1-14-072</t>
  </si>
  <si>
    <t>CF1-14-050</t>
  </si>
  <si>
    <t>BS1-14-062</t>
  </si>
  <si>
    <t>BS1-14-132</t>
  </si>
  <si>
    <t>BS1-14-059</t>
  </si>
  <si>
    <t>BS1-14-098</t>
  </si>
  <si>
    <t>CF1-14-024</t>
  </si>
  <si>
    <t>CF1-14-071</t>
  </si>
  <si>
    <t>BS1-14-081</t>
  </si>
  <si>
    <t>CF1-14-010</t>
  </si>
  <si>
    <t>BS1-14-131</t>
  </si>
  <si>
    <t>JS11-14-133</t>
  </si>
  <si>
    <t>KS5-14-172</t>
  </si>
  <si>
    <t>3rd UBC Dilute</t>
  </si>
  <si>
    <t>PT9-14-207</t>
  </si>
  <si>
    <t>BCV-14-8881</t>
  </si>
  <si>
    <t>PT9-14-229</t>
  </si>
  <si>
    <t>GT4-14-170</t>
  </si>
  <si>
    <t>2nd UBC Dilute</t>
  </si>
  <si>
    <t>WH1-14-2110</t>
  </si>
  <si>
    <t>WH1-14-2077</t>
  </si>
  <si>
    <t>WH1-14-2115</t>
  </si>
  <si>
    <t>JW6-14-069</t>
  </si>
  <si>
    <t>JW6-14-083</t>
  </si>
  <si>
    <t>Ilic G Total</t>
  </si>
  <si>
    <t>M &amp; R Randall Total</t>
  </si>
  <si>
    <t>Ackers B Total</t>
  </si>
  <si>
    <t>Carrol S Total</t>
  </si>
  <si>
    <t>Singh H Total</t>
  </si>
  <si>
    <t>Van Hammond A Total</t>
  </si>
  <si>
    <t>Kruiselbrink J Total</t>
  </si>
  <si>
    <t>Laurence K Total</t>
  </si>
  <si>
    <t>Promote To Champion 2015</t>
  </si>
  <si>
    <t>BCV-14-021</t>
  </si>
  <si>
    <t>JE3-14-222</t>
  </si>
  <si>
    <t>KH9-14-109</t>
  </si>
  <si>
    <t>BR1-14-4094</t>
  </si>
  <si>
    <t>BCV-14-208</t>
  </si>
  <si>
    <t>Vella P  Total</t>
  </si>
  <si>
    <t>(DEC)</t>
  </si>
  <si>
    <t>Bird A &amp; T</t>
  </si>
  <si>
    <t>Bird A &amp; T Total</t>
  </si>
  <si>
    <t>KC10-14-129</t>
  </si>
  <si>
    <t>BCV-14-1394</t>
  </si>
  <si>
    <t>GT4-14-172</t>
  </si>
  <si>
    <t>DB4-14-058</t>
  </si>
  <si>
    <t>WC2-14-197</t>
  </si>
  <si>
    <t>Mifsud C</t>
  </si>
  <si>
    <t>CM1-14-005</t>
  </si>
  <si>
    <t>Mifsud C Total</t>
  </si>
  <si>
    <t>DG8-14-172</t>
  </si>
  <si>
    <t>AR1-14-184</t>
  </si>
  <si>
    <t>Winner Open Section</t>
  </si>
  <si>
    <t>Winner Champion Section</t>
  </si>
  <si>
    <t>Winner Intermediate Section</t>
  </si>
  <si>
    <t>Winner Beginner Section</t>
  </si>
  <si>
    <t>Ackerly K</t>
  </si>
  <si>
    <t>KA-14-034</t>
  </si>
  <si>
    <t>Ackerly K Total</t>
  </si>
  <si>
    <t>LB-14-103</t>
  </si>
  <si>
    <t>Promote To Intermediate 2015</t>
  </si>
  <si>
    <r>
      <rPr>
        <b/>
        <sz val="8"/>
        <color indexed="10"/>
        <rFont val="Arial"/>
        <family val="2"/>
      </rPr>
      <t>Promote to Intermediate 2015</t>
    </r>
    <r>
      <rPr>
        <b/>
        <sz val="8"/>
        <color indexed="9"/>
        <rFont val="Arial"/>
        <family val="2"/>
      </rPr>
      <t>P</t>
    </r>
  </si>
  <si>
    <t>Revert to Open 2015</t>
  </si>
  <si>
    <t>TIL-14-105</t>
  </si>
  <si>
    <t>points @ end of 2014</t>
  </si>
  <si>
    <t>less promotions  (to Champion, Open and Intermediate. All start 2015 @ zero)</t>
  </si>
  <si>
    <t>Goulburn Valley</t>
  </si>
  <si>
    <t>Total points to start 2014</t>
  </si>
  <si>
    <t>Heenan R</t>
  </si>
  <si>
    <t>BCV-13-6857</t>
  </si>
  <si>
    <t>Heenan R Total</t>
  </si>
  <si>
    <t>JM4-14-091</t>
  </si>
  <si>
    <t>CC6-14-045</t>
  </si>
  <si>
    <t>JE3-12-118</t>
  </si>
  <si>
    <t>IM3-13-007</t>
  </si>
  <si>
    <t>CM1-14-003</t>
  </si>
  <si>
    <t>BCV-13-4530</t>
  </si>
  <si>
    <t>DG8-14-089</t>
  </si>
  <si>
    <t>Walker P</t>
  </si>
  <si>
    <t>PW3-13-026</t>
  </si>
  <si>
    <t>Walker P Total</t>
  </si>
  <si>
    <t>Bembow T &amp; M</t>
  </si>
  <si>
    <t>AB1-13-296</t>
  </si>
  <si>
    <t>3rd Adult Goldenface (Australian)</t>
  </si>
  <si>
    <t>JM2-13-056</t>
  </si>
  <si>
    <t>PB12-12-113</t>
  </si>
  <si>
    <t>BCV-11-1094</t>
  </si>
  <si>
    <t>AB6-12-069</t>
  </si>
  <si>
    <t>WC2-13-098</t>
  </si>
  <si>
    <t>KC1-13-063</t>
  </si>
  <si>
    <t>2nd Adult Goldenface (Australian)</t>
  </si>
  <si>
    <t>Coleiro C</t>
  </si>
  <si>
    <t>BCV-13-3531</t>
  </si>
  <si>
    <t>Coleiro C Total</t>
  </si>
  <si>
    <t>LD1-13-090</t>
  </si>
  <si>
    <t>LD1-13-084</t>
  </si>
  <si>
    <t>JE3-13-120</t>
  </si>
  <si>
    <t>BCV-13-4472</t>
  </si>
  <si>
    <t>JF1-13-080</t>
  </si>
  <si>
    <t>ST1-12-142</t>
  </si>
  <si>
    <t>ST1-12-113</t>
  </si>
  <si>
    <t>ST1-13-022</t>
  </si>
  <si>
    <t>OH2-13-127</t>
  </si>
  <si>
    <t>AH2-11-121</t>
  </si>
  <si>
    <t>AH2-13-126</t>
  </si>
  <si>
    <t>BH2-13-075</t>
  </si>
  <si>
    <t>IH1-11-458</t>
  </si>
  <si>
    <t>IH1-12-806</t>
  </si>
  <si>
    <t>IH1-13-1185</t>
  </si>
  <si>
    <t>IH1-12-515</t>
  </si>
  <si>
    <t>Kerr D</t>
  </si>
  <si>
    <t>DF6-13-021</t>
  </si>
  <si>
    <t>Kerr D Total</t>
  </si>
  <si>
    <t>MM2-12-162</t>
  </si>
  <si>
    <t>MM2-13-118</t>
  </si>
  <si>
    <t>MM2-12-136</t>
  </si>
  <si>
    <t>MM2-12-154</t>
  </si>
  <si>
    <t>SM4-12-175</t>
  </si>
  <si>
    <t>GO2-12-025</t>
  </si>
  <si>
    <t>GO2-13-070</t>
  </si>
  <si>
    <t>JO2-13-049</t>
  </si>
  <si>
    <t>MR1-13-244</t>
  </si>
  <si>
    <t xml:space="preserve">Randle G &amp; A </t>
  </si>
  <si>
    <t>AR2-13-039</t>
  </si>
  <si>
    <t>Randle G &amp; A  Total</t>
  </si>
  <si>
    <t>DG8-13-082</t>
  </si>
  <si>
    <t>BCV-11-5892</t>
  </si>
  <si>
    <t>AR1-13-370</t>
  </si>
  <si>
    <t>AR1-13-223</t>
  </si>
  <si>
    <t>AR1-13-134</t>
  </si>
  <si>
    <t>AR1-13-078</t>
  </si>
  <si>
    <t>JG2-13-187</t>
  </si>
  <si>
    <t>1st Adult Goldenface (Australian)</t>
  </si>
  <si>
    <t>JG2-13-036</t>
  </si>
  <si>
    <t>JG2-13-205</t>
  </si>
  <si>
    <t>TF1-13-087</t>
  </si>
  <si>
    <t>GT4-13-204</t>
  </si>
  <si>
    <t>MT1-13-083</t>
  </si>
  <si>
    <t>PW3-13-080</t>
  </si>
  <si>
    <t>WH1-12-1153</t>
  </si>
  <si>
    <t>WH1-13-1349</t>
  </si>
  <si>
    <t>Bentley D</t>
  </si>
  <si>
    <t>Bentley D Total</t>
  </si>
  <si>
    <t>Goldenface (Australian)</t>
  </si>
  <si>
    <t>4 Goldenface (Australian)</t>
  </si>
  <si>
    <t>3 Goldenface (Australian)</t>
  </si>
  <si>
    <t>5 Goldenface (Australian)</t>
  </si>
  <si>
    <t>6 Goldenface (Australian)</t>
  </si>
  <si>
    <t>2 Goldenface (Australian)</t>
  </si>
  <si>
    <t>1 Goldenface (Australian)</t>
  </si>
  <si>
    <t>Carol S</t>
  </si>
  <si>
    <t>Carol S Total</t>
  </si>
  <si>
    <t>Gray M</t>
  </si>
  <si>
    <t>Gray M Total</t>
  </si>
  <si>
    <t>Brown J</t>
  </si>
  <si>
    <t>HA1-14-239</t>
  </si>
  <si>
    <t>MA2-13-045</t>
  </si>
  <si>
    <t>DR4-1?-069</t>
  </si>
  <si>
    <t>Taylor D</t>
  </si>
  <si>
    <t>DT9-14-019</t>
  </si>
  <si>
    <t>Taylor D Total</t>
  </si>
  <si>
    <t>PT7-13-039</t>
  </si>
  <si>
    <t xml:space="preserve">5 points deducted </t>
  </si>
  <si>
    <t>DB3-14-003</t>
  </si>
  <si>
    <t>2012 points re-instated 26/3/15</t>
  </si>
  <si>
    <t>BS9-14-025</t>
  </si>
  <si>
    <t>AB6-14-023</t>
  </si>
  <si>
    <t>Crowe D</t>
  </si>
  <si>
    <t>DC12-14-002</t>
  </si>
  <si>
    <t>Crowe D Total</t>
  </si>
  <si>
    <t>KH9-14-012</t>
  </si>
  <si>
    <t>1DK-14-093</t>
  </si>
  <si>
    <t>JK -13-096</t>
  </si>
  <si>
    <t>Maurer S</t>
  </si>
  <si>
    <t>SM-14-026</t>
  </si>
  <si>
    <t>Maurer S Total</t>
  </si>
  <si>
    <t>BM5-14-010</t>
  </si>
  <si>
    <t>BR1-14-4022</t>
  </si>
  <si>
    <t>Re-instated 2012 points  (McCahon, Dagg, Blake, Gosbell, Hancock, Mathew &amp; McLachlan, Hopkins)</t>
  </si>
  <si>
    <t>Border</t>
  </si>
  <si>
    <t>Randall M &amp; R</t>
  </si>
  <si>
    <t>Keating M</t>
  </si>
  <si>
    <t>AB6-12-084</t>
  </si>
  <si>
    <t>AB6-14-043</t>
  </si>
  <si>
    <t>RD9-14-021</t>
  </si>
  <si>
    <t>Illic G</t>
  </si>
  <si>
    <t>GI1-14-060</t>
  </si>
  <si>
    <t>Illic G Total</t>
  </si>
  <si>
    <t>Randall M &amp; R Total</t>
  </si>
  <si>
    <t>Bembow T &amp; M Total</t>
  </si>
  <si>
    <t>Byrnes/Slater &amp; Whannel</t>
  </si>
  <si>
    <t>Byrnes/Slater &amp; Whannel Total</t>
  </si>
  <si>
    <t>Keating M Total</t>
  </si>
  <si>
    <t>MA2-14-050</t>
  </si>
  <si>
    <t>MS6-13-135</t>
  </si>
  <si>
    <t>less remaining 2012 points (1365)</t>
  </si>
  <si>
    <t>Total points to start 2015</t>
  </si>
  <si>
    <t>BAM12-14-068</t>
  </si>
  <si>
    <t>BAM12-14-071</t>
  </si>
  <si>
    <t>Promote to Champion 2016</t>
  </si>
  <si>
    <t>OH2-14-044</t>
  </si>
  <si>
    <t>IM3-13-140</t>
  </si>
  <si>
    <t>??????????</t>
  </si>
  <si>
    <t>Sub Total</t>
  </si>
  <si>
    <t>Points deducted for Best Adult in Show  and Best UBC in Show that were given 10 instead of 5 (there has to be at least 80 Adults/UBCs  to be eligible for 10 points).</t>
  </si>
  <si>
    <t>L Barber promoted to Open Status (Sth Aust)</t>
  </si>
  <si>
    <t>IM3-14-013</t>
  </si>
  <si>
    <t>DT9-14-038</t>
  </si>
  <si>
    <t>GT4-14-230</t>
  </si>
  <si>
    <t>2012 beginner points re-instated 26/3/15</t>
  </si>
  <si>
    <t>Promote to Intermediate 2016</t>
  </si>
  <si>
    <t>BS9-13-105</t>
  </si>
  <si>
    <t>MA2-14-002</t>
  </si>
  <si>
    <t>Promote to Open 2016</t>
  </si>
  <si>
    <t>DM18-14-0581</t>
  </si>
  <si>
    <t>BCV-15-16105</t>
  </si>
  <si>
    <t>BCV-15-31935</t>
  </si>
  <si>
    <t>PT9-14-039</t>
  </si>
  <si>
    <t>Bradley Family</t>
  </si>
  <si>
    <t>Bradley Family Total</t>
  </si>
  <si>
    <t>KS1-14-044</t>
  </si>
  <si>
    <t>TA2-14-035</t>
  </si>
  <si>
    <t>AB1-14-109</t>
  </si>
  <si>
    <t>AB1-14-098</t>
  </si>
  <si>
    <t>BAM-14-071</t>
  </si>
  <si>
    <t>BAM-14-185</t>
  </si>
  <si>
    <t>AB2-14-072</t>
  </si>
  <si>
    <t>NB5-14-012</t>
  </si>
  <si>
    <t>BCV-14-4336</t>
  </si>
  <si>
    <t>RB2-14-080</t>
  </si>
  <si>
    <t>Bridgeman KM &amp; M</t>
  </si>
  <si>
    <t>Bridgeman KM &amp; M Total</t>
  </si>
  <si>
    <t>DB4-14-034</t>
  </si>
  <si>
    <t>BA1-14-846</t>
  </si>
  <si>
    <t>DC11-14-255</t>
  </si>
  <si>
    <t>BCV-14-2627</t>
  </si>
  <si>
    <t>1st Young Goldenface (Australian)</t>
  </si>
  <si>
    <t>BC9-14-032</t>
  </si>
  <si>
    <t>MA2-14-031</t>
  </si>
  <si>
    <t>3rd Young Goldenface (Australian)</t>
  </si>
  <si>
    <t>RD9-14-067</t>
  </si>
  <si>
    <t>RD9-14-024</t>
  </si>
  <si>
    <t>RD9-14-027</t>
  </si>
  <si>
    <t>ED5-14-022</t>
  </si>
  <si>
    <t>LD1-14-035</t>
  </si>
  <si>
    <t>JE3-14-112</t>
  </si>
  <si>
    <t>JE3-14-161</t>
  </si>
  <si>
    <t>JE3-14-145</t>
  </si>
  <si>
    <t>JE3-14-095</t>
  </si>
  <si>
    <t>JE3-14-065</t>
  </si>
  <si>
    <t>JF1-14-057</t>
  </si>
  <si>
    <t>ST1-14-090</t>
  </si>
  <si>
    <t>ST1-14-166</t>
  </si>
  <si>
    <t>OH2-14-011</t>
  </si>
  <si>
    <t>OH2-14-167</t>
  </si>
  <si>
    <t>GH1-14-106</t>
  </si>
  <si>
    <t>GH1-14-088</t>
  </si>
  <si>
    <t>RH5-14-022</t>
  </si>
  <si>
    <t>AH2-14-126</t>
  </si>
  <si>
    <t>JL1-14-192</t>
  </si>
  <si>
    <t>JL1-14-085</t>
  </si>
  <si>
    <t>JL1-14-082</t>
  </si>
  <si>
    <t>JL1-14-098</t>
  </si>
  <si>
    <t>JL1-14-083</t>
  </si>
  <si>
    <t>JL1-14-107</t>
  </si>
  <si>
    <t>JL1-14-160</t>
  </si>
  <si>
    <t>JF7-14-030</t>
  </si>
  <si>
    <t>Martin B</t>
  </si>
  <si>
    <t>BB8-14-118</t>
  </si>
  <si>
    <t>BB8-14-085</t>
  </si>
  <si>
    <t>Martin B Total</t>
  </si>
  <si>
    <t>BM5-14-007</t>
  </si>
  <si>
    <t>BM5-14-046</t>
  </si>
  <si>
    <t>MM2-14-412</t>
  </si>
  <si>
    <t>MM2-14-441</t>
  </si>
  <si>
    <t>SM4-14-139</t>
  </si>
  <si>
    <t>MS6-14-065</t>
  </si>
  <si>
    <t>MS6-14-038</t>
  </si>
  <si>
    <t>MS6-14-167</t>
  </si>
  <si>
    <t>LR1-14-053</t>
  </si>
  <si>
    <t>LR1-14-027</t>
  </si>
  <si>
    <t>BCV-14-9650</t>
  </si>
  <si>
    <t>AR1-14-073</t>
  </si>
  <si>
    <t>BCV-14-6323</t>
  </si>
  <si>
    <t>2nd Young Goldenface (Australian)</t>
  </si>
  <si>
    <t>JG2-14-113</t>
  </si>
  <si>
    <t>JG2-14-049</t>
  </si>
  <si>
    <t>BS1-14-069</t>
  </si>
  <si>
    <t>BS1-14-116</t>
  </si>
  <si>
    <t>BS1-14-144</t>
  </si>
  <si>
    <t>PT9-14-122</t>
  </si>
  <si>
    <t>PT9-14-141</t>
  </si>
  <si>
    <t>BCV-14-3153</t>
  </si>
  <si>
    <t>JG2-14-230</t>
  </si>
  <si>
    <t>RW13-14-034</t>
  </si>
  <si>
    <t xml:space="preserve">Hickling K &amp; C </t>
  </si>
  <si>
    <t>Hickling K &amp; C  Total</t>
  </si>
  <si>
    <t>Whannell Byrnes &amp; Slater</t>
  </si>
  <si>
    <t>Whannell Byrnes &amp; Slater Total</t>
  </si>
  <si>
    <t>Lawrence K</t>
  </si>
  <si>
    <t>Lawrence K Total</t>
  </si>
  <si>
    <t>JL1-14-068</t>
  </si>
  <si>
    <t xml:space="preserve">Mt Gambier </t>
  </si>
  <si>
    <t>LB-14-068</t>
  </si>
  <si>
    <t>B2-14-013</t>
  </si>
  <si>
    <t>PO4-14-062</t>
  </si>
  <si>
    <t>2015 ANBC National Show</t>
  </si>
  <si>
    <t>1st 2015 ANBC National Crest</t>
  </si>
  <si>
    <t>AB1-14-009</t>
  </si>
  <si>
    <t>1st 2015 ANBC National Greywing</t>
  </si>
  <si>
    <t>2nd 2015 ANBC National Blue</t>
  </si>
  <si>
    <t>BAM-14-474</t>
  </si>
  <si>
    <t>3rd 2015 ANBC National Blue</t>
  </si>
  <si>
    <t>1st 2015 ANBC National Grey</t>
  </si>
  <si>
    <t>2nd 2015 ANBC National Goldenface (Australian)</t>
  </si>
  <si>
    <t>3rd 2015 ANBC National Clearwing</t>
  </si>
  <si>
    <t>3rd 2015 ANBC National Clearbody</t>
  </si>
  <si>
    <t>1st 2015 ANBC National Spangle Normal</t>
  </si>
  <si>
    <t>2nd 2015 ANBC National Lacewing</t>
  </si>
  <si>
    <t>3rd 2015 ANBC National Spangle Normal</t>
  </si>
  <si>
    <t>3rd 2015 ANBC National Cinnamon</t>
  </si>
  <si>
    <t>3rd 2015 ANBC National Dominant Pied</t>
  </si>
  <si>
    <t>1st 2015 ANBC National Lutino</t>
  </si>
  <si>
    <t>2nd 2015 ANBC National Lutino</t>
  </si>
  <si>
    <t>3rd 2015 ANBC National Hen</t>
  </si>
  <si>
    <t>2nd 2015 ANBC National Yellowface (English)</t>
  </si>
  <si>
    <t>2nd 2015 ANBC National Dominant Pied</t>
  </si>
  <si>
    <t>2nd 2015 ANBC National Hen</t>
  </si>
  <si>
    <t>2nd 2015 ANBC National Clearbody</t>
  </si>
  <si>
    <t>BCV-14-008</t>
  </si>
  <si>
    <t>3rd 2015 ANBC National Recessive Pied</t>
  </si>
  <si>
    <t>7 firsts</t>
  </si>
  <si>
    <t>8 seconds</t>
  </si>
  <si>
    <t>7 thirds</t>
  </si>
  <si>
    <t>Co-winner of Variety Challenge Certificate</t>
  </si>
  <si>
    <t>United UBC &amp; Diploma</t>
  </si>
  <si>
    <t>BS9-14-008</t>
  </si>
  <si>
    <t>HA1-12040</t>
  </si>
  <si>
    <t>OH2-14-9452</t>
  </si>
  <si>
    <t>JL1-14-017</t>
  </si>
  <si>
    <t>Best Young Bird in Show</t>
  </si>
  <si>
    <t>Insufficient numbers to award Diploma</t>
  </si>
  <si>
    <t>1st 2015 ANBC National Dilute</t>
  </si>
  <si>
    <t>Club Totals are on line 164</t>
  </si>
  <si>
    <t>BCV-15-17984</t>
  </si>
  <si>
    <t>BCV-15-10628</t>
  </si>
  <si>
    <t>BCV-15-19925</t>
  </si>
  <si>
    <t>BCV-15-40911</t>
  </si>
  <si>
    <t>United Diploma &amp; UBC</t>
  </si>
  <si>
    <t>BCV-15-24297</t>
  </si>
  <si>
    <t>BCV-15-31604</t>
  </si>
  <si>
    <t>BCV-15-08930</t>
  </si>
  <si>
    <t>BCV-15-37603</t>
  </si>
  <si>
    <t>BCV-15-37604</t>
  </si>
  <si>
    <t>BCV-15-13329</t>
  </si>
  <si>
    <t>1st UBC Goldenface (Australian)</t>
  </si>
  <si>
    <t>BCV-15-13359</t>
  </si>
  <si>
    <t>3rd UBC Goldenface (Australian)</t>
  </si>
  <si>
    <t>BCV-15-13349</t>
  </si>
  <si>
    <t>BCV-15-20689</t>
  </si>
  <si>
    <t>BCV-15-32893</t>
  </si>
  <si>
    <t>BCV-15-32883</t>
  </si>
  <si>
    <t>BCV-15-32905</t>
  </si>
  <si>
    <t>BCV-15-33257</t>
  </si>
  <si>
    <t>BCV-15-10103</t>
  </si>
  <si>
    <t>BCV-15-32658</t>
  </si>
  <si>
    <t>BCV-15-24337</t>
  </si>
  <si>
    <t>BCV-15-2435</t>
  </si>
  <si>
    <t>Fonti A</t>
  </si>
  <si>
    <t>BCV-15-10281</t>
  </si>
  <si>
    <t>BCV-15-10290</t>
  </si>
  <si>
    <t>Fonti A Total</t>
  </si>
  <si>
    <t>BCV-15-10664</t>
  </si>
  <si>
    <t>BCV-15-10669</t>
  </si>
  <si>
    <t>BCV-15-10676</t>
  </si>
  <si>
    <t>BCV-15-10656</t>
  </si>
  <si>
    <t>BCV-15-10651</t>
  </si>
  <si>
    <t>BCV-15-10649</t>
  </si>
  <si>
    <t>BCV-15-18899</t>
  </si>
  <si>
    <t>BCV-15-18897</t>
  </si>
  <si>
    <t>BCV-15-06076</t>
  </si>
  <si>
    <t>BCV-15-19373</t>
  </si>
  <si>
    <t>BCV-15-19384</t>
  </si>
  <si>
    <t>BCV-15-19385</t>
  </si>
  <si>
    <t>BCV-15-15149</t>
  </si>
  <si>
    <t>BCV-15-15100</t>
  </si>
  <si>
    <t>BCV-15-15153</t>
  </si>
  <si>
    <t>BCV-15-15104</t>
  </si>
  <si>
    <t>BCV-15-15056</t>
  </si>
  <si>
    <t>BCV-15-15141</t>
  </si>
  <si>
    <t>BCV-54-15146</t>
  </si>
  <si>
    <t>BCV-15-15120</t>
  </si>
  <si>
    <t>BCV-15-15133</t>
  </si>
  <si>
    <t>BCV-15-15157</t>
  </si>
  <si>
    <t>BCV-15-01200</t>
  </si>
  <si>
    <t>BCV-15-01053</t>
  </si>
  <si>
    <t>BCV-15-41813</t>
  </si>
  <si>
    <t>BCV-15-37714</t>
  </si>
  <si>
    <t>BCV-15-15621</t>
  </si>
  <si>
    <t>BCV-15-31305</t>
  </si>
  <si>
    <t>BCV-15-27939</t>
  </si>
  <si>
    <t>BCV-15-27917</t>
  </si>
  <si>
    <t>BCV-15-01259</t>
  </si>
  <si>
    <t>KP1-14-107</t>
  </si>
  <si>
    <t>BCV-15-28225</t>
  </si>
  <si>
    <t>BCV-15-28126</t>
  </si>
  <si>
    <t>BCV-15-28148</t>
  </si>
  <si>
    <t>BCV-15-31657</t>
  </si>
  <si>
    <t>BCV-15-16419</t>
  </si>
  <si>
    <t>BCV-15-16448</t>
  </si>
  <si>
    <t>BCV-15-16399</t>
  </si>
  <si>
    <t>BCV-15-38829</t>
  </si>
  <si>
    <t>2nd UBC Goldenface (Australian)</t>
  </si>
  <si>
    <t>BCV-15-38695</t>
  </si>
  <si>
    <t>BCV-15-38833</t>
  </si>
  <si>
    <t>BCV-15-38832</t>
  </si>
  <si>
    <t>BCV-15-19936</t>
  </si>
  <si>
    <t>BCV-15-29339</t>
  </si>
  <si>
    <t>BCV-15-29228</t>
  </si>
  <si>
    <t>BCV-15-29328</t>
  </si>
  <si>
    <t>BCV-15-29340</t>
  </si>
  <si>
    <t>BCV-15-29333</t>
  </si>
  <si>
    <t>BCV-15-29394</t>
  </si>
  <si>
    <t>BCV-15-25341</t>
  </si>
  <si>
    <t>BCV-15-25323</t>
  </si>
  <si>
    <t>BCV-15-12545</t>
  </si>
  <si>
    <t>BCV-15-12548</t>
  </si>
  <si>
    <t>BCV-15-12523</t>
  </si>
  <si>
    <t>BCV-15-12146</t>
  </si>
  <si>
    <t>Toohey D</t>
  </si>
  <si>
    <t>BCV-15-40991</t>
  </si>
  <si>
    <t>Toohey D Total</t>
  </si>
  <si>
    <t>BCV-15-11985</t>
  </si>
  <si>
    <t>Weeding M</t>
  </si>
  <si>
    <t>BCV-15-44062</t>
  </si>
  <si>
    <t>Weeding M Total</t>
  </si>
  <si>
    <t>BCV-15-29708</t>
  </si>
  <si>
    <r>
      <t xml:space="preserve">Goulburn Valley </t>
    </r>
    <r>
      <rPr>
        <b/>
        <sz val="8"/>
        <color indexed="10"/>
        <rFont val="Arial"/>
        <family val="2"/>
      </rPr>
      <t>2014 (results received 11th Feb 2015)</t>
    </r>
  </si>
  <si>
    <t>Goulburn Valley 2015</t>
  </si>
  <si>
    <t>Vella P (formed new partnership</t>
  </si>
  <si>
    <t>Hall M (formed new partnership)</t>
  </si>
  <si>
    <t>Ilic G</t>
  </si>
  <si>
    <t>Paddock J</t>
  </si>
  <si>
    <t>Paddock J Total</t>
  </si>
  <si>
    <t>Insufficient numbers to award 10 points</t>
  </si>
  <si>
    <t>insufficient numbers to award 10 points</t>
  </si>
  <si>
    <t>BS9-14-048</t>
  </si>
  <si>
    <t>BCV-15-20766</t>
  </si>
  <si>
    <t>KC7-14-189</t>
  </si>
  <si>
    <t>Insuffient numbers to award 10 points</t>
  </si>
  <si>
    <t>IM3-14-105</t>
  </si>
  <si>
    <t>SA-15-219</t>
  </si>
  <si>
    <t>10 points</t>
  </si>
  <si>
    <t xml:space="preserve">5 points deducted  </t>
  </si>
  <si>
    <t>BCV-15-44079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</si>
</sst>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_)"/>
    <numFmt numFmtId="179" formatCode="d/mmm/yy"/>
    <numFmt numFmtId="180" formatCode="[$-409]d/mmm/yy;@"/>
    <numFmt numFmtId="181" formatCode="[$-409]d\-mmm\-yy;@"/>
    <numFmt numFmtId="182" formatCode="[$-409]dd\-mmm\-yy;@"/>
    <numFmt numFmtId="183" formatCode="[$-C09]dd\-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C09]dddd\,\ d\ mmmm\ yyyy"/>
    <numFmt numFmtId="189" formatCode="[$-F800]dddd\,\ mmmm\ dd\,\ yyyy"/>
    <numFmt numFmtId="190" formatCode="[$-809]dd\ mmmm\ yyyy"/>
    <numFmt numFmtId="191" formatCode="mm/dd/yy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SWISS"/>
      <family val="0"/>
    </font>
    <font>
      <b/>
      <sz val="10"/>
      <name val="SWISS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52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4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SWISS"/>
      <family val="0"/>
    </font>
    <font>
      <b/>
      <sz val="9"/>
      <name val="SWISS"/>
      <family val="0"/>
    </font>
    <font>
      <sz val="12"/>
      <name val="SWISS"/>
      <family val="0"/>
    </font>
    <font>
      <b/>
      <sz val="9"/>
      <name val="Arial"/>
      <family val="2"/>
    </font>
    <font>
      <b/>
      <sz val="8"/>
      <color indexed="9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"/>
      <family val="2"/>
    </font>
    <font>
      <b/>
      <sz val="8"/>
      <color indexed="60"/>
      <name val="Arial"/>
      <family val="2"/>
    </font>
    <font>
      <b/>
      <sz val="8"/>
      <color indexed="30"/>
      <name val="Arial"/>
      <family val="2"/>
    </font>
    <font>
      <b/>
      <sz val="8"/>
      <color indexed="57"/>
      <name val="Arial"/>
      <family val="2"/>
    </font>
    <font>
      <b/>
      <sz val="8"/>
      <color indexed="49"/>
      <name val="Arial"/>
      <family val="2"/>
    </font>
    <font>
      <b/>
      <sz val="8"/>
      <color indexed="56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SWISS"/>
      <family val="0"/>
    </font>
    <font>
      <b/>
      <sz val="10"/>
      <color indexed="10"/>
      <name val="SWISS"/>
      <family val="0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SWISS"/>
      <family val="0"/>
    </font>
    <font>
      <sz val="12"/>
      <color indexed="14"/>
      <name val="SWISS"/>
      <family val="0"/>
    </font>
    <font>
      <sz val="10"/>
      <color indexed="14"/>
      <name val="Arial"/>
      <family val="2"/>
    </font>
    <font>
      <b/>
      <sz val="10"/>
      <color indexed="14"/>
      <name val="SWISS"/>
      <family val="0"/>
    </font>
    <font>
      <sz val="12"/>
      <color indexed="14"/>
      <name val="Times New Roman"/>
      <family val="1"/>
    </font>
    <font>
      <b/>
      <sz val="8"/>
      <color indexed="14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7030A0"/>
      <name val="Arial"/>
      <family val="2"/>
    </font>
    <font>
      <b/>
      <sz val="8"/>
      <color theme="9" tint="-0.4999699890613556"/>
      <name val="Arial"/>
      <family val="2"/>
    </font>
    <font>
      <b/>
      <sz val="8"/>
      <color theme="0"/>
      <name val="Arial"/>
      <family val="2"/>
    </font>
    <font>
      <b/>
      <sz val="8"/>
      <color rgb="FF974706"/>
      <name val="Arial"/>
      <family val="2"/>
    </font>
    <font>
      <b/>
      <sz val="8"/>
      <color theme="3"/>
      <name val="Arial"/>
      <family val="2"/>
    </font>
    <font>
      <b/>
      <sz val="8"/>
      <color rgb="FFCC6600"/>
      <name val="Arial"/>
      <family val="2"/>
    </font>
    <font>
      <b/>
      <sz val="8"/>
      <color rgb="FF6C3304"/>
      <name val="Arial"/>
      <family val="2"/>
    </font>
    <font>
      <b/>
      <sz val="8"/>
      <color rgb="FF0070C0"/>
      <name val="Arial"/>
      <family val="2"/>
    </font>
    <font>
      <b/>
      <sz val="8"/>
      <color theme="6" tint="-0.4999699890613556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002060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SWISS"/>
      <family val="0"/>
    </font>
    <font>
      <b/>
      <sz val="10"/>
      <color rgb="FFFF0000"/>
      <name val="SWISS"/>
      <family val="0"/>
    </font>
    <font>
      <b/>
      <sz val="10"/>
      <color rgb="FFFF0000"/>
      <name val="Arial"/>
      <family val="2"/>
    </font>
    <font>
      <b/>
      <sz val="10"/>
      <color rgb="FFFF00FF"/>
      <name val="Arial"/>
      <family val="2"/>
    </font>
    <font>
      <sz val="10"/>
      <color rgb="FFFF00FF"/>
      <name val="SWISS"/>
      <family val="0"/>
    </font>
    <font>
      <sz val="12"/>
      <color rgb="FFFF00FF"/>
      <name val="SWISS"/>
      <family val="0"/>
    </font>
    <font>
      <sz val="10"/>
      <color rgb="FFFF00FF"/>
      <name val="Arial"/>
      <family val="2"/>
    </font>
    <font>
      <b/>
      <sz val="10"/>
      <color rgb="FFFF00FF"/>
      <name val="SWISS"/>
      <family val="0"/>
    </font>
    <font>
      <sz val="12"/>
      <color rgb="FFFF00FF"/>
      <name val="Times New Roman"/>
      <family val="1"/>
    </font>
    <font>
      <b/>
      <sz val="8"/>
      <color rgb="FFFF00FF"/>
      <name val="Arial"/>
      <family val="2"/>
    </font>
    <font>
      <b/>
      <sz val="8"/>
      <color rgb="FFCC0099"/>
      <name val="Arial"/>
      <family val="2"/>
    </font>
    <font>
      <sz val="9"/>
      <color rgb="FFFF0000"/>
      <name val="Arial"/>
      <family val="2"/>
    </font>
    <font>
      <b/>
      <sz val="8"/>
      <color rgb="FFCC00CC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83" fontId="3" fillId="33" borderId="0" xfId="0" applyNumberFormat="1" applyFont="1" applyFill="1" applyBorder="1" applyAlignment="1">
      <alignment horizontal="left"/>
    </xf>
    <xf numFmtId="1" fontId="3" fillId="33" borderId="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/>
    </xf>
    <xf numFmtId="1" fontId="6" fillId="35" borderId="0" xfId="0" applyNumberFormat="1" applyFont="1" applyFill="1" applyBorder="1" applyAlignment="1">
      <alignment horizontal="center"/>
    </xf>
    <xf numFmtId="0" fontId="72" fillId="36" borderId="0" xfId="0" applyFont="1" applyFill="1" applyBorder="1" applyAlignment="1">
      <alignment/>
    </xf>
    <xf numFmtId="0" fontId="73" fillId="36" borderId="0" xfId="0" applyFont="1" applyFill="1" applyBorder="1" applyAlignment="1">
      <alignment/>
    </xf>
    <xf numFmtId="0" fontId="73" fillId="36" borderId="0" xfId="0" applyFont="1" applyFill="1" applyBorder="1" applyAlignment="1">
      <alignment horizontal="center"/>
    </xf>
    <xf numFmtId="0" fontId="74" fillId="36" borderId="0" xfId="0" applyFont="1" applyFill="1" applyBorder="1" applyAlignment="1">
      <alignment/>
    </xf>
    <xf numFmtId="0" fontId="75" fillId="36" borderId="0" xfId="0" applyFont="1" applyFill="1" applyBorder="1" applyAlignment="1">
      <alignment horizontal="center"/>
    </xf>
    <xf numFmtId="1" fontId="75" fillId="36" borderId="0" xfId="0" applyNumberFormat="1" applyFont="1" applyFill="1" applyBorder="1" applyAlignment="1">
      <alignment horizontal="center"/>
    </xf>
    <xf numFmtId="0" fontId="75" fillId="36" borderId="0" xfId="0" applyFont="1" applyFill="1" applyBorder="1" applyAlignment="1">
      <alignment/>
    </xf>
    <xf numFmtId="0" fontId="76" fillId="36" borderId="0" xfId="0" applyFont="1" applyFill="1" applyBorder="1" applyAlignment="1">
      <alignment/>
    </xf>
    <xf numFmtId="0" fontId="73" fillId="36" borderId="0" xfId="0" applyFont="1" applyFill="1" applyBorder="1" applyAlignment="1">
      <alignment horizontal="left"/>
    </xf>
    <xf numFmtId="183" fontId="73" fillId="36" borderId="0" xfId="0" applyNumberFormat="1" applyFont="1" applyFill="1" applyBorder="1" applyAlignment="1">
      <alignment horizontal="left"/>
    </xf>
    <xf numFmtId="0" fontId="75" fillId="36" borderId="0" xfId="0" applyFont="1" applyFill="1" applyBorder="1" applyAlignment="1">
      <alignment horizontal="left"/>
    </xf>
    <xf numFmtId="0" fontId="9" fillId="36" borderId="0" xfId="0" applyFont="1" applyFill="1" applyBorder="1" applyAlignment="1">
      <alignment/>
    </xf>
    <xf numFmtId="0" fontId="77" fillId="36" borderId="0" xfId="0" applyFont="1" applyFill="1" applyBorder="1" applyAlignment="1">
      <alignment horizontal="center"/>
    </xf>
    <xf numFmtId="0" fontId="77" fillId="36" borderId="0" xfId="0" applyFont="1" applyFill="1" applyBorder="1" applyAlignment="1">
      <alignment/>
    </xf>
    <xf numFmtId="0" fontId="78" fillId="36" borderId="0" xfId="0" applyFont="1" applyFill="1" applyBorder="1" applyAlignment="1">
      <alignment/>
    </xf>
    <xf numFmtId="0" fontId="78" fillId="36" borderId="0" xfId="0" applyFont="1" applyFill="1" applyBorder="1" applyAlignment="1">
      <alignment horizontal="center"/>
    </xf>
    <xf numFmtId="0" fontId="78" fillId="37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72" fillId="33" borderId="0" xfId="0" applyFont="1" applyFill="1" applyBorder="1" applyAlignment="1">
      <alignment horizontal="left"/>
    </xf>
    <xf numFmtId="0" fontId="76" fillId="33" borderId="0" xfId="0" applyFont="1" applyFill="1" applyBorder="1" applyAlignment="1">
      <alignment/>
    </xf>
    <xf numFmtId="0" fontId="76" fillId="33" borderId="0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1" fontId="73" fillId="33" borderId="0" xfId="0" applyNumberFormat="1" applyFont="1" applyFill="1" applyBorder="1" applyAlignment="1">
      <alignment horizontal="center"/>
    </xf>
    <xf numFmtId="0" fontId="73" fillId="33" borderId="0" xfId="0" applyFont="1" applyFill="1" applyBorder="1" applyAlignment="1">
      <alignment horizontal="left"/>
    </xf>
    <xf numFmtId="183" fontId="73" fillId="33" borderId="0" xfId="0" applyNumberFormat="1" applyFont="1" applyFill="1" applyBorder="1" applyAlignment="1">
      <alignment/>
    </xf>
    <xf numFmtId="0" fontId="73" fillId="33" borderId="0" xfId="0" applyFont="1" applyFill="1" applyBorder="1" applyAlignment="1">
      <alignment/>
    </xf>
    <xf numFmtId="0" fontId="74" fillId="33" borderId="0" xfId="0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/>
    </xf>
    <xf numFmtId="1" fontId="75" fillId="33" borderId="0" xfId="0" applyNumberFormat="1" applyFont="1" applyFill="1" applyBorder="1" applyAlignment="1">
      <alignment horizontal="center"/>
    </xf>
    <xf numFmtId="0" fontId="75" fillId="33" borderId="0" xfId="0" applyFont="1" applyFill="1" applyBorder="1" applyAlignment="1">
      <alignment horizontal="left"/>
    </xf>
    <xf numFmtId="183" fontId="73" fillId="33" borderId="0" xfId="0" applyNumberFormat="1" applyFont="1" applyFill="1" applyBorder="1" applyAlignment="1">
      <alignment horizontal="left"/>
    </xf>
    <xf numFmtId="1" fontId="73" fillId="36" borderId="0" xfId="0" applyNumberFormat="1" applyFont="1" applyFill="1" applyBorder="1" applyAlignment="1">
      <alignment horizontal="center"/>
    </xf>
    <xf numFmtId="0" fontId="79" fillId="33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73" fillId="34" borderId="0" xfId="0" applyFont="1" applyFill="1" applyBorder="1" applyAlignment="1">
      <alignment horizontal="center"/>
    </xf>
    <xf numFmtId="0" fontId="73" fillId="34" borderId="0" xfId="0" applyFont="1" applyFill="1" applyBorder="1" applyAlignment="1">
      <alignment horizontal="left"/>
    </xf>
    <xf numFmtId="4" fontId="73" fillId="34" borderId="0" xfId="0" applyNumberFormat="1" applyFont="1" applyFill="1" applyBorder="1" applyAlignment="1">
      <alignment horizontal="left"/>
    </xf>
    <xf numFmtId="0" fontId="77" fillId="33" borderId="0" xfId="0" applyFont="1" applyFill="1" applyBorder="1" applyAlignment="1">
      <alignment/>
    </xf>
    <xf numFmtId="183" fontId="75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77" fillId="33" borderId="0" xfId="0" applyFont="1" applyFill="1" applyBorder="1" applyAlignment="1">
      <alignment horizontal="center"/>
    </xf>
    <xf numFmtId="1" fontId="77" fillId="33" borderId="0" xfId="0" applyNumberFormat="1" applyFont="1" applyFill="1" applyBorder="1" applyAlignment="1">
      <alignment horizontal="center"/>
    </xf>
    <xf numFmtId="0" fontId="77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/>
    </xf>
    <xf numFmtId="183" fontId="77" fillId="33" borderId="0" xfId="0" applyNumberFormat="1" applyFont="1" applyFill="1" applyBorder="1" applyAlignment="1">
      <alignment horizontal="left"/>
    </xf>
    <xf numFmtId="0" fontId="80" fillId="33" borderId="0" xfId="0" applyFont="1" applyFill="1" applyBorder="1" applyAlignment="1">
      <alignment/>
    </xf>
    <xf numFmtId="0" fontId="78" fillId="33" borderId="0" xfId="0" applyFont="1" applyFill="1" applyBorder="1" applyAlignment="1">
      <alignment/>
    </xf>
    <xf numFmtId="0" fontId="8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8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72" fillId="33" borderId="0" xfId="0" applyFont="1" applyFill="1" applyBorder="1" applyAlignment="1">
      <alignment/>
    </xf>
    <xf numFmtId="0" fontId="78" fillId="33" borderId="0" xfId="0" applyFont="1" applyFill="1" applyBorder="1" applyAlignment="1">
      <alignment horizontal="center"/>
    </xf>
    <xf numFmtId="0" fontId="82" fillId="33" borderId="0" xfId="0" applyFont="1" applyFill="1" applyBorder="1" applyAlignment="1">
      <alignment/>
    </xf>
    <xf numFmtId="0" fontId="82" fillId="33" borderId="0" xfId="0" applyFont="1" applyFill="1" applyBorder="1" applyAlignment="1">
      <alignment horizontal="center"/>
    </xf>
    <xf numFmtId="0" fontId="8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83" fillId="33" borderId="0" xfId="0" applyFont="1" applyFill="1" applyBorder="1" applyAlignment="1">
      <alignment/>
    </xf>
    <xf numFmtId="4" fontId="73" fillId="33" borderId="0" xfId="0" applyNumberFormat="1" applyFont="1" applyFill="1" applyBorder="1" applyAlignment="1">
      <alignment horizontal="left"/>
    </xf>
    <xf numFmtId="0" fontId="75" fillId="34" borderId="0" xfId="0" applyFont="1" applyFill="1" applyBorder="1" applyAlignment="1">
      <alignment horizontal="center"/>
    </xf>
    <xf numFmtId="0" fontId="75" fillId="34" borderId="0" xfId="0" applyFont="1" applyFill="1" applyBorder="1" applyAlignment="1">
      <alignment horizontal="left"/>
    </xf>
    <xf numFmtId="4" fontId="75" fillId="34" borderId="0" xfId="0" applyNumberFormat="1" applyFont="1" applyFill="1" applyBorder="1" applyAlignment="1">
      <alignment horizontal="left"/>
    </xf>
    <xf numFmtId="0" fontId="83" fillId="33" borderId="0" xfId="0" applyFont="1" applyFill="1" applyBorder="1" applyAlignment="1">
      <alignment horizontal="center"/>
    </xf>
    <xf numFmtId="0" fontId="72" fillId="38" borderId="0" xfId="0" applyFont="1" applyFill="1" applyAlignment="1">
      <alignment/>
    </xf>
    <xf numFmtId="0" fontId="75" fillId="38" borderId="0" xfId="0" applyFont="1" applyFill="1" applyAlignment="1">
      <alignment/>
    </xf>
    <xf numFmtId="0" fontId="72" fillId="33" borderId="0" xfId="0" applyFont="1" applyFill="1" applyBorder="1" applyAlignment="1">
      <alignment horizontal="center"/>
    </xf>
    <xf numFmtId="0" fontId="75" fillId="34" borderId="0" xfId="0" applyFont="1" applyFill="1" applyBorder="1" applyAlignment="1">
      <alignment/>
    </xf>
    <xf numFmtId="0" fontId="73" fillId="34" borderId="0" xfId="0" applyFont="1" applyFill="1" applyBorder="1" applyAlignment="1">
      <alignment/>
    </xf>
    <xf numFmtId="0" fontId="78" fillId="34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4" fillId="33" borderId="0" xfId="0" applyFont="1" applyFill="1" applyBorder="1" applyAlignment="1">
      <alignment/>
    </xf>
    <xf numFmtId="0" fontId="77" fillId="34" borderId="0" xfId="0" applyFont="1" applyFill="1" applyBorder="1" applyAlignment="1">
      <alignment/>
    </xf>
    <xf numFmtId="1" fontId="80" fillId="33" borderId="0" xfId="0" applyNumberFormat="1" applyFont="1" applyFill="1" applyBorder="1" applyAlignment="1" applyProtection="1">
      <alignment horizontal="center"/>
      <protection/>
    </xf>
    <xf numFmtId="0" fontId="80" fillId="33" borderId="0" xfId="0" applyFont="1" applyFill="1" applyBorder="1" applyAlignment="1">
      <alignment horizontal="left"/>
    </xf>
    <xf numFmtId="183" fontId="6" fillId="33" borderId="0" xfId="0" applyNumberFormat="1" applyFont="1" applyFill="1" applyBorder="1" applyAlignment="1">
      <alignment horizontal="left"/>
    </xf>
    <xf numFmtId="1" fontId="6" fillId="33" borderId="0" xfId="0" applyNumberFormat="1" applyFont="1" applyFill="1" applyBorder="1" applyAlignment="1">
      <alignment horizontal="left"/>
    </xf>
    <xf numFmtId="1" fontId="72" fillId="33" borderId="0" xfId="0" applyNumberFormat="1" applyFont="1" applyFill="1" applyBorder="1" applyAlignment="1">
      <alignment horizontal="left"/>
    </xf>
    <xf numFmtId="189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left"/>
    </xf>
    <xf numFmtId="1" fontId="72" fillId="33" borderId="0" xfId="0" applyNumberFormat="1" applyFont="1" applyFill="1" applyBorder="1" applyAlignment="1">
      <alignment horizontal="center"/>
    </xf>
    <xf numFmtId="183" fontId="6" fillId="33" borderId="0" xfId="0" applyNumberFormat="1" applyFont="1" applyFill="1" applyBorder="1" applyAlignment="1">
      <alignment/>
    </xf>
    <xf numFmtId="183" fontId="6" fillId="35" borderId="0" xfId="0" applyNumberFormat="1" applyFont="1" applyFill="1" applyBorder="1" applyAlignment="1">
      <alignment horizontal="left"/>
    </xf>
    <xf numFmtId="0" fontId="0" fillId="34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10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83" fontId="0" fillId="33" borderId="0" xfId="0" applyNumberFormat="1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183" fontId="4" fillId="34" borderId="0" xfId="0" applyNumberFormat="1" applyFont="1" applyFill="1" applyAlignment="1">
      <alignment horizontal="left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183" fontId="5" fillId="34" borderId="0" xfId="0" applyNumberFormat="1" applyFont="1" applyFill="1" applyAlignment="1">
      <alignment horizontal="left"/>
    </xf>
    <xf numFmtId="0" fontId="5" fillId="34" borderId="0" xfId="0" applyFont="1" applyFill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77" fillId="34" borderId="0" xfId="60" applyFont="1" applyFill="1" applyBorder="1" applyAlignment="1">
      <alignment horizontal="left"/>
      <protection/>
    </xf>
    <xf numFmtId="14" fontId="4" fillId="34" borderId="0" xfId="0" applyNumberFormat="1" applyFont="1" applyFill="1" applyAlignment="1">
      <alignment horizontal="left"/>
    </xf>
    <xf numFmtId="0" fontId="85" fillId="33" borderId="0" xfId="0" applyFont="1" applyFill="1" applyBorder="1" applyAlignment="1">
      <alignment horizontal="center"/>
    </xf>
    <xf numFmtId="0" fontId="85" fillId="33" borderId="0" xfId="0" applyFont="1" applyFill="1" applyBorder="1" applyAlignment="1">
      <alignment/>
    </xf>
    <xf numFmtId="0" fontId="73" fillId="34" borderId="0" xfId="60" applyFont="1" applyFill="1" applyBorder="1" applyAlignment="1">
      <alignment horizontal="center"/>
      <protection/>
    </xf>
    <xf numFmtId="0" fontId="77" fillId="34" borderId="0" xfId="60" applyFont="1" applyFill="1" applyBorder="1" applyAlignment="1">
      <alignment horizontal="center"/>
      <protection/>
    </xf>
    <xf numFmtId="0" fontId="85" fillId="33" borderId="0" xfId="0" applyFont="1" applyFill="1" applyBorder="1" applyAlignment="1">
      <alignment horizontal="left"/>
    </xf>
    <xf numFmtId="183" fontId="85" fillId="33" borderId="0" xfId="0" applyNumberFormat="1" applyFont="1" applyFill="1" applyBorder="1" applyAlignment="1">
      <alignment horizontal="left"/>
    </xf>
    <xf numFmtId="183" fontId="73" fillId="34" borderId="0" xfId="0" applyNumberFormat="1" applyFont="1" applyFill="1" applyBorder="1" applyAlignment="1">
      <alignment horizontal="left"/>
    </xf>
    <xf numFmtId="183" fontId="77" fillId="34" borderId="0" xfId="60" applyNumberFormat="1" applyFont="1" applyFill="1" applyBorder="1" applyAlignment="1">
      <alignment horizontal="left"/>
      <protection/>
    </xf>
    <xf numFmtId="4" fontId="77" fillId="34" borderId="0" xfId="60" applyNumberFormat="1" applyFont="1" applyFill="1" applyBorder="1" applyAlignment="1">
      <alignment horizontal="left"/>
      <protection/>
    </xf>
    <xf numFmtId="0" fontId="73" fillId="34" borderId="0" xfId="60" applyFont="1" applyFill="1" applyBorder="1" applyAlignment="1">
      <alignment horizontal="left"/>
      <protection/>
    </xf>
    <xf numFmtId="183" fontId="73" fillId="34" borderId="0" xfId="60" applyNumberFormat="1" applyFont="1" applyFill="1" applyBorder="1" applyAlignment="1">
      <alignment horizontal="left"/>
      <protection/>
    </xf>
    <xf numFmtId="4" fontId="73" fillId="34" borderId="0" xfId="60" applyNumberFormat="1" applyFont="1" applyFill="1" applyBorder="1" applyAlignment="1">
      <alignment horizontal="left"/>
      <protection/>
    </xf>
    <xf numFmtId="0" fontId="6" fillId="34" borderId="0" xfId="60" applyFont="1" applyFill="1" applyBorder="1" applyAlignment="1">
      <alignment horizontal="center"/>
      <protection/>
    </xf>
    <xf numFmtId="0" fontId="79" fillId="33" borderId="0" xfId="0" applyFont="1" applyFill="1" applyBorder="1" applyAlignment="1">
      <alignment horizontal="center"/>
    </xf>
    <xf numFmtId="0" fontId="6" fillId="34" borderId="0" xfId="60" applyFont="1" applyFill="1" applyBorder="1" applyAlignment="1">
      <alignment horizontal="left"/>
      <protection/>
    </xf>
    <xf numFmtId="183" fontId="6" fillId="34" borderId="0" xfId="60" applyNumberFormat="1" applyFont="1" applyFill="1" applyBorder="1" applyAlignment="1">
      <alignment horizontal="left"/>
      <protection/>
    </xf>
    <xf numFmtId="4" fontId="6" fillId="34" borderId="0" xfId="60" applyNumberFormat="1" applyFont="1" applyFill="1" applyBorder="1" applyAlignment="1">
      <alignment horizontal="left"/>
      <protection/>
    </xf>
    <xf numFmtId="183" fontId="75" fillId="34" borderId="0" xfId="0" applyNumberFormat="1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183" fontId="6" fillId="34" borderId="0" xfId="0" applyNumberFormat="1" applyFont="1" applyFill="1" applyBorder="1" applyAlignment="1">
      <alignment horizontal="left"/>
    </xf>
    <xf numFmtId="4" fontId="6" fillId="34" borderId="0" xfId="0" applyNumberFormat="1" applyFont="1" applyFill="1" applyBorder="1" applyAlignment="1">
      <alignment horizontal="left"/>
    </xf>
    <xf numFmtId="0" fontId="85" fillId="34" borderId="0" xfId="60" applyFont="1" applyFill="1" applyBorder="1" applyAlignment="1">
      <alignment horizontal="center"/>
      <protection/>
    </xf>
    <xf numFmtId="0" fontId="85" fillId="34" borderId="0" xfId="60" applyFont="1" applyFill="1" applyBorder="1" applyAlignment="1">
      <alignment horizontal="left"/>
      <protection/>
    </xf>
    <xf numFmtId="183" fontId="85" fillId="34" borderId="0" xfId="60" applyNumberFormat="1" applyFont="1" applyFill="1" applyBorder="1" applyAlignment="1">
      <alignment horizontal="left"/>
      <protection/>
    </xf>
    <xf numFmtId="4" fontId="85" fillId="34" borderId="0" xfId="60" applyNumberFormat="1" applyFont="1" applyFill="1" applyBorder="1" applyAlignment="1">
      <alignment horizontal="left"/>
      <protection/>
    </xf>
    <xf numFmtId="4" fontId="6" fillId="33" borderId="0" xfId="0" applyNumberFormat="1" applyFont="1" applyFill="1" applyBorder="1" applyAlignment="1">
      <alignment horizontal="left"/>
    </xf>
    <xf numFmtId="0" fontId="75" fillId="34" borderId="0" xfId="60" applyFont="1" applyFill="1" applyBorder="1" applyAlignment="1">
      <alignment horizontal="center"/>
      <protection/>
    </xf>
    <xf numFmtId="0" fontId="6" fillId="34" borderId="0" xfId="0" applyFont="1" applyFill="1" applyBorder="1" applyAlignment="1">
      <alignment/>
    </xf>
    <xf numFmtId="1" fontId="85" fillId="33" borderId="0" xfId="0" applyNumberFormat="1" applyFont="1" applyFill="1" applyBorder="1" applyAlignment="1">
      <alignment horizontal="center"/>
    </xf>
    <xf numFmtId="183" fontId="80" fillId="33" borderId="0" xfId="0" applyNumberFormat="1" applyFont="1" applyFill="1" applyBorder="1" applyAlignment="1">
      <alignment horizontal="left"/>
    </xf>
    <xf numFmtId="1" fontId="6" fillId="33" borderId="0" xfId="0" applyNumberFormat="1" applyFont="1" applyFill="1" applyBorder="1" applyAlignment="1" applyProtection="1">
      <alignment horizontal="center"/>
      <protection/>
    </xf>
    <xf numFmtId="0" fontId="85" fillId="34" borderId="0" xfId="0" applyFont="1" applyFill="1" applyBorder="1" applyAlignment="1">
      <alignment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/>
    </xf>
    <xf numFmtId="183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83" fontId="13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/>
    </xf>
    <xf numFmtId="15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72" fillId="39" borderId="0" xfId="0" applyFont="1" applyFill="1" applyBorder="1" applyAlignment="1">
      <alignment horizontal="right"/>
    </xf>
    <xf numFmtId="0" fontId="72" fillId="39" borderId="0" xfId="0" applyFont="1" applyFill="1" applyBorder="1" applyAlignment="1">
      <alignment/>
    </xf>
    <xf numFmtId="0" fontId="72" fillId="39" borderId="0" xfId="0" applyFont="1" applyFill="1" applyAlignment="1">
      <alignment/>
    </xf>
    <xf numFmtId="183" fontId="72" fillId="39" borderId="0" xfId="0" applyNumberFormat="1" applyFont="1" applyFill="1" applyBorder="1" applyAlignment="1">
      <alignment horizontal="center"/>
    </xf>
    <xf numFmtId="0" fontId="72" fillId="39" borderId="0" xfId="0" applyFont="1" applyFill="1" applyBorder="1" applyAlignment="1">
      <alignment horizontal="center"/>
    </xf>
    <xf numFmtId="183" fontId="72" fillId="39" borderId="0" xfId="0" applyNumberFormat="1" applyFont="1" applyFill="1" applyBorder="1" applyAlignment="1">
      <alignment/>
    </xf>
    <xf numFmtId="0" fontId="86" fillId="39" borderId="0" xfId="0" applyFont="1" applyFill="1" applyBorder="1" applyAlignment="1">
      <alignment horizontal="right"/>
    </xf>
    <xf numFmtId="0" fontId="86" fillId="39" borderId="0" xfId="0" applyFont="1" applyFill="1" applyBorder="1" applyAlignment="1">
      <alignment/>
    </xf>
    <xf numFmtId="0" fontId="86" fillId="39" borderId="0" xfId="0" applyFont="1" applyFill="1" applyBorder="1" applyAlignment="1">
      <alignment horizontal="center"/>
    </xf>
    <xf numFmtId="183" fontId="86" fillId="39" borderId="0" xfId="0" applyNumberFormat="1" applyFont="1" applyFill="1" applyBorder="1" applyAlignment="1">
      <alignment/>
    </xf>
    <xf numFmtId="0" fontId="72" fillId="40" borderId="0" xfId="0" applyFont="1" applyFill="1" applyAlignment="1">
      <alignment/>
    </xf>
    <xf numFmtId="183" fontId="86" fillId="39" borderId="0" xfId="0" applyNumberFormat="1" applyFont="1" applyFill="1" applyBorder="1" applyAlignment="1">
      <alignment horizontal="center"/>
    </xf>
    <xf numFmtId="0" fontId="87" fillId="39" borderId="0" xfId="0" applyFont="1" applyFill="1" applyBorder="1" applyAlignment="1">
      <alignment horizontal="right"/>
    </xf>
    <xf numFmtId="0" fontId="87" fillId="39" borderId="0" xfId="0" applyFont="1" applyFill="1" applyBorder="1" applyAlignment="1">
      <alignment horizontal="left"/>
    </xf>
    <xf numFmtId="15" fontId="87" fillId="39" borderId="0" xfId="0" applyNumberFormat="1" applyFont="1" applyFill="1" applyBorder="1" applyAlignment="1">
      <alignment horizontal="center"/>
    </xf>
    <xf numFmtId="0" fontId="87" fillId="39" borderId="0" xfId="0" applyFont="1" applyFill="1" applyBorder="1" applyAlignment="1">
      <alignment horizontal="center"/>
    </xf>
    <xf numFmtId="0" fontId="87" fillId="39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left"/>
    </xf>
    <xf numFmtId="0" fontId="77" fillId="37" borderId="0" xfId="60" applyFont="1" applyFill="1" applyBorder="1" applyAlignment="1">
      <alignment horizontal="center"/>
      <protection/>
    </xf>
    <xf numFmtId="0" fontId="77" fillId="37" borderId="0" xfId="60" applyFont="1" applyFill="1" applyBorder="1" applyAlignment="1">
      <alignment horizontal="left"/>
      <protection/>
    </xf>
    <xf numFmtId="183" fontId="77" fillId="37" borderId="0" xfId="60" applyNumberFormat="1" applyFont="1" applyFill="1" applyBorder="1" applyAlignment="1">
      <alignment horizontal="left"/>
      <protection/>
    </xf>
    <xf numFmtId="4" fontId="77" fillId="37" borderId="0" xfId="60" applyNumberFormat="1" applyFont="1" applyFill="1" applyBorder="1" applyAlignment="1">
      <alignment horizontal="left"/>
      <protection/>
    </xf>
    <xf numFmtId="0" fontId="9" fillId="36" borderId="0" xfId="0" applyFont="1" applyFill="1" applyBorder="1" applyAlignment="1">
      <alignment horizontal="center"/>
    </xf>
    <xf numFmtId="0" fontId="73" fillId="37" borderId="0" xfId="60" applyFont="1" applyFill="1" applyBorder="1" applyAlignment="1">
      <alignment horizontal="center"/>
      <protection/>
    </xf>
    <xf numFmtId="1" fontId="6" fillId="36" borderId="0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left"/>
    </xf>
    <xf numFmtId="183" fontId="6" fillId="36" borderId="0" xfId="0" applyNumberFormat="1" applyFont="1" applyFill="1" applyBorder="1" applyAlignment="1">
      <alignment horizontal="left"/>
    </xf>
    <xf numFmtId="0" fontId="85" fillId="36" borderId="0" xfId="0" applyFont="1" applyFill="1" applyBorder="1" applyAlignment="1">
      <alignment horizontal="center"/>
    </xf>
    <xf numFmtId="0" fontId="85" fillId="36" borderId="0" xfId="0" applyFont="1" applyFill="1" applyBorder="1" applyAlignment="1">
      <alignment/>
    </xf>
    <xf numFmtId="183" fontId="85" fillId="36" borderId="0" xfId="0" applyNumberFormat="1" applyFont="1" applyFill="1" applyBorder="1" applyAlignment="1">
      <alignment horizontal="left"/>
    </xf>
    <xf numFmtId="0" fontId="88" fillId="34" borderId="0" xfId="0" applyFont="1" applyFill="1" applyAlignment="1">
      <alignment horizontal="left"/>
    </xf>
    <xf numFmtId="0" fontId="88" fillId="34" borderId="0" xfId="0" applyFont="1" applyFill="1" applyAlignment="1">
      <alignment horizontal="center"/>
    </xf>
    <xf numFmtId="183" fontId="88" fillId="34" borderId="0" xfId="0" applyNumberFormat="1" applyFont="1" applyFill="1" applyAlignment="1">
      <alignment horizontal="left"/>
    </xf>
    <xf numFmtId="0" fontId="88" fillId="34" borderId="0" xfId="0" applyFont="1" applyFill="1" applyAlignment="1">
      <alignment/>
    </xf>
    <xf numFmtId="0" fontId="89" fillId="0" borderId="0" xfId="0" applyFont="1" applyAlignment="1">
      <alignment/>
    </xf>
    <xf numFmtId="14" fontId="88" fillId="34" borderId="0" xfId="0" applyNumberFormat="1" applyFont="1" applyFill="1" applyAlignment="1">
      <alignment horizontal="left"/>
    </xf>
    <xf numFmtId="0" fontId="76" fillId="36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0" fontId="75" fillId="41" borderId="0" xfId="0" applyFont="1" applyFill="1" applyBorder="1" applyAlignment="1">
      <alignment horizontal="center"/>
    </xf>
    <xf numFmtId="1" fontId="77" fillId="41" borderId="0" xfId="0" applyNumberFormat="1" applyFont="1" applyFill="1" applyBorder="1" applyAlignment="1">
      <alignment horizontal="center"/>
    </xf>
    <xf numFmtId="0" fontId="77" fillId="41" borderId="0" xfId="0" applyFont="1" applyFill="1" applyBorder="1" applyAlignment="1">
      <alignment horizontal="left"/>
    </xf>
    <xf numFmtId="183" fontId="77" fillId="41" borderId="0" xfId="0" applyNumberFormat="1" applyFont="1" applyFill="1" applyBorder="1" applyAlignment="1">
      <alignment horizontal="left"/>
    </xf>
    <xf numFmtId="0" fontId="77" fillId="41" borderId="0" xfId="0" applyFont="1" applyFill="1" applyBorder="1" applyAlignment="1">
      <alignment horizontal="center"/>
    </xf>
    <xf numFmtId="0" fontId="72" fillId="41" borderId="0" xfId="0" applyFont="1" applyFill="1" applyBorder="1" applyAlignment="1">
      <alignment/>
    </xf>
    <xf numFmtId="0" fontId="76" fillId="41" borderId="0" xfId="0" applyFont="1" applyFill="1" applyBorder="1" applyAlignment="1">
      <alignment/>
    </xf>
    <xf numFmtId="0" fontId="76" fillId="41" borderId="0" xfId="0" applyFont="1" applyFill="1" applyBorder="1" applyAlignment="1">
      <alignment horizontal="center"/>
    </xf>
    <xf numFmtId="0" fontId="73" fillId="41" borderId="0" xfId="0" applyFont="1" applyFill="1" applyBorder="1" applyAlignment="1">
      <alignment horizontal="center"/>
    </xf>
    <xf numFmtId="1" fontId="73" fillId="41" borderId="0" xfId="0" applyNumberFormat="1" applyFont="1" applyFill="1" applyBorder="1" applyAlignment="1">
      <alignment horizontal="center"/>
    </xf>
    <xf numFmtId="0" fontId="73" fillId="41" borderId="0" xfId="0" applyFont="1" applyFill="1" applyBorder="1" applyAlignment="1">
      <alignment horizontal="left"/>
    </xf>
    <xf numFmtId="183" fontId="73" fillId="41" borderId="0" xfId="0" applyNumberFormat="1" applyFont="1" applyFill="1" applyBorder="1" applyAlignment="1">
      <alignment horizontal="left"/>
    </xf>
    <xf numFmtId="0" fontId="85" fillId="41" borderId="0" xfId="0" applyFont="1" applyFill="1" applyBorder="1" applyAlignment="1">
      <alignment/>
    </xf>
    <xf numFmtId="0" fontId="85" fillId="41" borderId="0" xfId="0" applyFont="1" applyFill="1" applyBorder="1" applyAlignment="1">
      <alignment horizontal="center"/>
    </xf>
    <xf numFmtId="0" fontId="77" fillId="42" borderId="0" xfId="60" applyFont="1" applyFill="1" applyBorder="1" applyAlignment="1">
      <alignment horizontal="center"/>
      <protection/>
    </xf>
    <xf numFmtId="0" fontId="77" fillId="42" borderId="0" xfId="60" applyFont="1" applyFill="1" applyBorder="1" applyAlignment="1">
      <alignment horizontal="left"/>
      <protection/>
    </xf>
    <xf numFmtId="183" fontId="77" fillId="42" borderId="0" xfId="60" applyNumberFormat="1" applyFont="1" applyFill="1" applyBorder="1" applyAlignment="1">
      <alignment horizontal="left"/>
      <protection/>
    </xf>
    <xf numFmtId="4" fontId="77" fillId="42" borderId="0" xfId="60" applyNumberFormat="1" applyFont="1" applyFill="1" applyBorder="1" applyAlignment="1">
      <alignment horizontal="left"/>
      <protection/>
    </xf>
    <xf numFmtId="0" fontId="7" fillId="41" borderId="0" xfId="0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75" fillId="41" borderId="0" xfId="0" applyFont="1" applyFill="1" applyBorder="1" applyAlignment="1">
      <alignment/>
    </xf>
    <xf numFmtId="0" fontId="73" fillId="41" borderId="0" xfId="0" applyFont="1" applyFill="1" applyBorder="1" applyAlignment="1">
      <alignment/>
    </xf>
    <xf numFmtId="0" fontId="80" fillId="41" borderId="0" xfId="0" applyFont="1" applyFill="1" applyBorder="1" applyAlignment="1">
      <alignment/>
    </xf>
    <xf numFmtId="0" fontId="80" fillId="41" borderId="0" xfId="0" applyFont="1" applyFill="1" applyBorder="1" applyAlignment="1">
      <alignment horizontal="center"/>
    </xf>
    <xf numFmtId="0" fontId="78" fillId="41" borderId="0" xfId="0" applyFont="1" applyFill="1" applyBorder="1" applyAlignment="1">
      <alignment/>
    </xf>
    <xf numFmtId="0" fontId="78" fillId="41" borderId="0" xfId="0" applyFont="1" applyFill="1" applyBorder="1" applyAlignment="1">
      <alignment horizontal="center"/>
    </xf>
    <xf numFmtId="1" fontId="75" fillId="41" borderId="0" xfId="0" applyNumberFormat="1" applyFont="1" applyFill="1" applyBorder="1" applyAlignment="1">
      <alignment horizontal="center"/>
    </xf>
    <xf numFmtId="0" fontId="75" fillId="41" borderId="0" xfId="0" applyFont="1" applyFill="1" applyBorder="1" applyAlignment="1">
      <alignment horizontal="left"/>
    </xf>
    <xf numFmtId="183" fontId="75" fillId="41" borderId="0" xfId="0" applyNumberFormat="1" applyFont="1" applyFill="1" applyBorder="1" applyAlignment="1">
      <alignment horizontal="left"/>
    </xf>
    <xf numFmtId="0" fontId="77" fillId="41" borderId="0" xfId="0" applyFont="1" applyFill="1" applyBorder="1" applyAlignment="1">
      <alignment/>
    </xf>
    <xf numFmtId="0" fontId="6" fillId="41" borderId="0" xfId="0" applyFont="1" applyFill="1" applyBorder="1" applyAlignment="1">
      <alignment/>
    </xf>
    <xf numFmtId="0" fontId="73" fillId="42" borderId="0" xfId="0" applyFont="1" applyFill="1" applyBorder="1" applyAlignment="1">
      <alignment horizontal="center"/>
    </xf>
    <xf numFmtId="183" fontId="75" fillId="36" borderId="0" xfId="0" applyNumberFormat="1" applyFont="1" applyFill="1" applyBorder="1" applyAlignment="1">
      <alignment horizontal="left"/>
    </xf>
    <xf numFmtId="0" fontId="75" fillId="37" borderId="0" xfId="0" applyFont="1" applyFill="1" applyBorder="1" applyAlignment="1">
      <alignment/>
    </xf>
    <xf numFmtId="4" fontId="75" fillId="41" borderId="0" xfId="0" applyNumberFormat="1" applyFont="1" applyFill="1" applyBorder="1" applyAlignment="1">
      <alignment horizontal="left"/>
    </xf>
    <xf numFmtId="0" fontId="8" fillId="41" borderId="0" xfId="0" applyFont="1" applyFill="1" applyBorder="1" applyAlignment="1">
      <alignment/>
    </xf>
    <xf numFmtId="0" fontId="90" fillId="33" borderId="0" xfId="0" applyFont="1" applyFill="1" applyBorder="1" applyAlignment="1">
      <alignment horizontal="center"/>
    </xf>
    <xf numFmtId="1" fontId="90" fillId="33" borderId="0" xfId="0" applyNumberFormat="1" applyFont="1" applyFill="1" applyBorder="1" applyAlignment="1">
      <alignment horizontal="center"/>
    </xf>
    <xf numFmtId="0" fontId="90" fillId="33" borderId="0" xfId="0" applyFont="1" applyFill="1" applyBorder="1" applyAlignment="1">
      <alignment horizontal="left"/>
    </xf>
    <xf numFmtId="183" fontId="90" fillId="33" borderId="0" xfId="0" applyNumberFormat="1" applyFont="1" applyFill="1" applyBorder="1" applyAlignment="1">
      <alignment horizontal="left"/>
    </xf>
    <xf numFmtId="0" fontId="91" fillId="34" borderId="0" xfId="0" applyFont="1" applyFill="1" applyAlignment="1">
      <alignment/>
    </xf>
    <xf numFmtId="0" fontId="91" fillId="34" borderId="0" xfId="0" applyFont="1" applyFill="1" applyAlignment="1">
      <alignment horizontal="center"/>
    </xf>
    <xf numFmtId="0" fontId="92" fillId="0" borderId="0" xfId="0" applyFont="1" applyAlignment="1">
      <alignment/>
    </xf>
    <xf numFmtId="0" fontId="93" fillId="33" borderId="0" xfId="0" applyFont="1" applyFill="1" applyBorder="1" applyAlignment="1">
      <alignment horizontal="center"/>
    </xf>
    <xf numFmtId="1" fontId="93" fillId="33" borderId="0" xfId="0" applyNumberFormat="1" applyFont="1" applyFill="1" applyBorder="1" applyAlignment="1">
      <alignment horizontal="center"/>
    </xf>
    <xf numFmtId="0" fontId="93" fillId="33" borderId="0" xfId="0" applyFont="1" applyFill="1" applyBorder="1" applyAlignment="1">
      <alignment horizontal="left"/>
    </xf>
    <xf numFmtId="183" fontId="93" fillId="33" borderId="0" xfId="0" applyNumberFormat="1" applyFont="1" applyFill="1" applyBorder="1" applyAlignment="1">
      <alignment horizontal="left"/>
    </xf>
    <xf numFmtId="0" fontId="91" fillId="34" borderId="0" xfId="0" applyFont="1" applyFill="1" applyAlignment="1">
      <alignment horizontal="left"/>
    </xf>
    <xf numFmtId="183" fontId="91" fillId="34" borderId="0" xfId="0" applyNumberFormat="1" applyFont="1" applyFill="1" applyAlignment="1">
      <alignment horizontal="left"/>
    </xf>
    <xf numFmtId="0" fontId="91" fillId="34" borderId="0" xfId="0" applyFont="1" applyFill="1" applyAlignment="1">
      <alignment/>
    </xf>
    <xf numFmtId="0" fontId="94" fillId="34" borderId="0" xfId="0" applyFont="1" applyFill="1" applyAlignment="1">
      <alignment horizontal="left"/>
    </xf>
    <xf numFmtId="14" fontId="91" fillId="34" borderId="0" xfId="0" applyNumberFormat="1" applyFont="1" applyFill="1" applyAlignment="1">
      <alignment horizontal="left"/>
    </xf>
    <xf numFmtId="0" fontId="93" fillId="34" borderId="0" xfId="0" applyFont="1" applyFill="1" applyAlignment="1">
      <alignment vertical="center"/>
    </xf>
    <xf numFmtId="0" fontId="95" fillId="34" borderId="0" xfId="0" applyFont="1" applyFill="1" applyAlignment="1">
      <alignment vertical="center"/>
    </xf>
    <xf numFmtId="0" fontId="94" fillId="34" borderId="0" xfId="0" applyFont="1" applyFill="1" applyAlignment="1">
      <alignment horizontal="center"/>
    </xf>
    <xf numFmtId="183" fontId="94" fillId="34" borderId="0" xfId="0" applyNumberFormat="1" applyFont="1" applyFill="1" applyAlignment="1">
      <alignment horizontal="left"/>
    </xf>
    <xf numFmtId="0" fontId="94" fillId="34" borderId="0" xfId="0" applyFont="1" applyFill="1" applyAlignment="1">
      <alignment/>
    </xf>
    <xf numFmtId="0" fontId="91" fillId="34" borderId="0" xfId="0" applyFont="1" applyFill="1" applyBorder="1" applyAlignment="1">
      <alignment horizontal="center"/>
    </xf>
    <xf numFmtId="0" fontId="91" fillId="34" borderId="0" xfId="0" applyFont="1" applyFill="1" applyBorder="1" applyAlignment="1">
      <alignment horizontal="left"/>
    </xf>
    <xf numFmtId="0" fontId="96" fillId="33" borderId="0" xfId="0" applyFont="1" applyFill="1" applyBorder="1" applyAlignment="1">
      <alignment/>
    </xf>
    <xf numFmtId="0" fontId="96" fillId="33" borderId="0" xfId="0" applyFont="1" applyFill="1" applyBorder="1" applyAlignment="1">
      <alignment horizontal="center"/>
    </xf>
    <xf numFmtId="0" fontId="73" fillId="33" borderId="0" xfId="0" applyFont="1" applyFill="1" applyBorder="1" applyAlignment="1">
      <alignment/>
    </xf>
    <xf numFmtId="0" fontId="85" fillId="33" borderId="0" xfId="0" applyFont="1" applyFill="1" applyBorder="1" applyAlignment="1">
      <alignment/>
    </xf>
    <xf numFmtId="1" fontId="96" fillId="33" borderId="0" xfId="0" applyNumberFormat="1" applyFont="1" applyFill="1" applyBorder="1" applyAlignment="1">
      <alignment horizontal="center"/>
    </xf>
    <xf numFmtId="0" fontId="96" fillId="33" borderId="0" xfId="0" applyFont="1" applyFill="1" applyBorder="1" applyAlignment="1">
      <alignment horizontal="left"/>
    </xf>
    <xf numFmtId="0" fontId="96" fillId="33" borderId="0" xfId="0" applyFont="1" applyFill="1" applyBorder="1" applyAlignment="1">
      <alignment/>
    </xf>
    <xf numFmtId="183" fontId="96" fillId="33" borderId="0" xfId="0" applyNumberFormat="1" applyFont="1" applyFill="1" applyBorder="1" applyAlignment="1">
      <alignment horizontal="left"/>
    </xf>
    <xf numFmtId="183" fontId="96" fillId="33" borderId="0" xfId="0" applyNumberFormat="1" applyFont="1" applyFill="1" applyBorder="1" applyAlignment="1">
      <alignment/>
    </xf>
    <xf numFmtId="183" fontId="85" fillId="33" borderId="0" xfId="0" applyNumberFormat="1" applyFont="1" applyFill="1" applyBorder="1" applyAlignment="1">
      <alignment/>
    </xf>
    <xf numFmtId="0" fontId="73" fillId="34" borderId="0" xfId="0" applyFont="1" applyFill="1" applyBorder="1" applyAlignment="1">
      <alignment/>
    </xf>
    <xf numFmtId="0" fontId="97" fillId="33" borderId="0" xfId="0" applyFont="1" applyFill="1" applyBorder="1" applyAlignment="1">
      <alignment horizontal="center"/>
    </xf>
    <xf numFmtId="1" fontId="97" fillId="33" borderId="0" xfId="0" applyNumberFormat="1" applyFont="1" applyFill="1" applyBorder="1" applyAlignment="1">
      <alignment horizontal="center"/>
    </xf>
    <xf numFmtId="0" fontId="97" fillId="33" borderId="0" xfId="0" applyFont="1" applyFill="1" applyBorder="1" applyAlignment="1">
      <alignment horizontal="left"/>
    </xf>
    <xf numFmtId="0" fontId="97" fillId="33" borderId="0" xfId="0" applyFont="1" applyFill="1" applyBorder="1" applyAlignment="1">
      <alignment/>
    </xf>
    <xf numFmtId="183" fontId="97" fillId="33" borderId="0" xfId="0" applyNumberFormat="1" applyFont="1" applyFill="1" applyBorder="1" applyAlignment="1">
      <alignment horizontal="left"/>
    </xf>
    <xf numFmtId="0" fontId="73" fillId="34" borderId="0" xfId="60" applyFont="1" applyFill="1" applyBorder="1" applyAlignment="1">
      <alignment/>
      <protection/>
    </xf>
    <xf numFmtId="0" fontId="96" fillId="34" borderId="0" xfId="60" applyFont="1" applyFill="1" applyBorder="1" applyAlignment="1">
      <alignment horizontal="center"/>
      <protection/>
    </xf>
    <xf numFmtId="0" fontId="96" fillId="34" borderId="0" xfId="60" applyFont="1" applyFill="1" applyBorder="1" applyAlignment="1">
      <alignment horizontal="left"/>
      <protection/>
    </xf>
    <xf numFmtId="0" fontId="96" fillId="34" borderId="0" xfId="60" applyFont="1" applyFill="1" applyBorder="1" applyAlignment="1">
      <alignment/>
      <protection/>
    </xf>
    <xf numFmtId="4" fontId="96" fillId="34" borderId="0" xfId="60" applyNumberFormat="1" applyFont="1" applyFill="1" applyBorder="1" applyAlignment="1">
      <alignment horizontal="left"/>
      <protection/>
    </xf>
    <xf numFmtId="0" fontId="97" fillId="33" borderId="0" xfId="0" applyFont="1" applyFill="1" applyBorder="1" applyAlignment="1">
      <alignment/>
    </xf>
    <xf numFmtId="0" fontId="6" fillId="34" borderId="0" xfId="60" applyFont="1" applyFill="1" applyBorder="1" applyAlignment="1">
      <alignment/>
      <protection/>
    </xf>
    <xf numFmtId="0" fontId="6" fillId="34" borderId="0" xfId="0" applyFont="1" applyFill="1" applyBorder="1" applyAlignment="1">
      <alignment/>
    </xf>
    <xf numFmtId="0" fontId="97" fillId="34" borderId="0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83" fontId="73" fillId="36" borderId="0" xfId="0" applyNumberFormat="1" applyFont="1" applyFill="1" applyBorder="1" applyAlignment="1">
      <alignment/>
    </xf>
    <xf numFmtId="183" fontId="6" fillId="36" borderId="0" xfId="0" applyNumberFormat="1" applyFont="1" applyFill="1" applyBorder="1" applyAlignment="1">
      <alignment/>
    </xf>
    <xf numFmtId="0" fontId="85" fillId="36" borderId="0" xfId="0" applyFont="1" applyFill="1" applyBorder="1" applyAlignment="1">
      <alignment horizontal="left"/>
    </xf>
    <xf numFmtId="1" fontId="96" fillId="36" borderId="0" xfId="0" applyNumberFormat="1" applyFont="1" applyFill="1" applyBorder="1" applyAlignment="1">
      <alignment horizontal="center"/>
    </xf>
    <xf numFmtId="0" fontId="96" fillId="36" borderId="0" xfId="0" applyFont="1" applyFill="1" applyBorder="1" applyAlignment="1">
      <alignment horizontal="center"/>
    </xf>
    <xf numFmtId="0" fontId="96" fillId="36" borderId="0" xfId="0" applyFont="1" applyFill="1" applyBorder="1" applyAlignment="1">
      <alignment horizontal="left"/>
    </xf>
    <xf numFmtId="183" fontId="96" fillId="36" borderId="0" xfId="0" applyNumberFormat="1" applyFont="1" applyFill="1" applyBorder="1" applyAlignment="1">
      <alignment/>
    </xf>
    <xf numFmtId="183" fontId="96" fillId="36" borderId="0" xfId="0" applyNumberFormat="1" applyFont="1" applyFill="1" applyBorder="1" applyAlignment="1">
      <alignment horizontal="left"/>
    </xf>
    <xf numFmtId="0" fontId="74" fillId="36" borderId="0" xfId="0" applyFont="1" applyFill="1" applyBorder="1" applyAlignment="1">
      <alignment horizontal="center"/>
    </xf>
    <xf numFmtId="0" fontId="96" fillId="36" borderId="0" xfId="0" applyFont="1" applyFill="1" applyBorder="1" applyAlignment="1">
      <alignment/>
    </xf>
    <xf numFmtId="183" fontId="85" fillId="36" borderId="0" xfId="0" applyNumberFormat="1" applyFont="1" applyFill="1" applyBorder="1" applyAlignment="1">
      <alignment/>
    </xf>
    <xf numFmtId="0" fontId="73" fillId="43" borderId="0" xfId="0" applyFont="1" applyFill="1" applyBorder="1" applyAlignment="1">
      <alignment horizontal="center"/>
    </xf>
    <xf numFmtId="0" fontId="73" fillId="43" borderId="0" xfId="0" applyFont="1" applyFill="1" applyBorder="1" applyAlignment="1">
      <alignment horizontal="left"/>
    </xf>
    <xf numFmtId="0" fontId="96" fillId="43" borderId="0" xfId="0" applyFont="1" applyFill="1" applyBorder="1" applyAlignment="1">
      <alignment/>
    </xf>
    <xf numFmtId="0" fontId="96" fillId="43" borderId="0" xfId="0" applyFont="1" applyFill="1" applyBorder="1" applyAlignment="1">
      <alignment horizontal="center"/>
    </xf>
    <xf numFmtId="183" fontId="73" fillId="43" borderId="0" xfId="0" applyNumberFormat="1" applyFont="1" applyFill="1" applyBorder="1" applyAlignment="1">
      <alignment/>
    </xf>
    <xf numFmtId="0" fontId="6" fillId="43" borderId="0" xfId="0" applyFont="1" applyFill="1" applyBorder="1" applyAlignment="1">
      <alignment horizontal="center"/>
    </xf>
    <xf numFmtId="1" fontId="6" fillId="43" borderId="0" xfId="0" applyNumberFormat="1" applyFont="1" applyFill="1" applyBorder="1" applyAlignment="1">
      <alignment horizontal="center"/>
    </xf>
    <xf numFmtId="0" fontId="6" fillId="43" borderId="0" xfId="0" applyFont="1" applyFill="1" applyBorder="1" applyAlignment="1">
      <alignment horizontal="left"/>
    </xf>
    <xf numFmtId="0" fontId="6" fillId="43" borderId="0" xfId="0" applyFont="1" applyFill="1" applyBorder="1" applyAlignment="1">
      <alignment/>
    </xf>
    <xf numFmtId="183" fontId="6" fillId="43" borderId="0" xfId="0" applyNumberFormat="1" applyFont="1" applyFill="1" applyBorder="1" applyAlignment="1">
      <alignment horizontal="left"/>
    </xf>
    <xf numFmtId="0" fontId="85" fillId="43" borderId="0" xfId="0" applyFont="1" applyFill="1" applyBorder="1" applyAlignment="1">
      <alignment horizontal="center"/>
    </xf>
    <xf numFmtId="1" fontId="96" fillId="43" borderId="0" xfId="0" applyNumberFormat="1" applyFont="1" applyFill="1" applyBorder="1" applyAlignment="1">
      <alignment horizontal="center"/>
    </xf>
    <xf numFmtId="0" fontId="96" fillId="43" borderId="0" xfId="0" applyFont="1" applyFill="1" applyBorder="1" applyAlignment="1">
      <alignment horizontal="left"/>
    </xf>
    <xf numFmtId="183" fontId="96" fillId="43" borderId="0" xfId="0" applyNumberFormat="1" applyFont="1" applyFill="1" applyBorder="1" applyAlignment="1">
      <alignment/>
    </xf>
    <xf numFmtId="0" fontId="76" fillId="43" borderId="0" xfId="0" applyFont="1" applyFill="1" applyBorder="1" applyAlignment="1">
      <alignment/>
    </xf>
    <xf numFmtId="0" fontId="76" fillId="43" borderId="0" xfId="0" applyFont="1" applyFill="1" applyBorder="1" applyAlignment="1">
      <alignment horizontal="center"/>
    </xf>
    <xf numFmtId="0" fontId="73" fillId="43" borderId="0" xfId="0" applyFont="1" applyFill="1" applyBorder="1" applyAlignment="1">
      <alignment/>
    </xf>
    <xf numFmtId="0" fontId="10" fillId="43" borderId="0" xfId="0" applyFont="1" applyFill="1" applyBorder="1" applyAlignment="1">
      <alignment/>
    </xf>
    <xf numFmtId="0" fontId="75" fillId="43" borderId="0" xfId="0" applyFont="1" applyFill="1" applyBorder="1" applyAlignment="1">
      <alignment/>
    </xf>
    <xf numFmtId="0" fontId="75" fillId="43" borderId="0" xfId="0" applyFont="1" applyFill="1" applyBorder="1" applyAlignment="1">
      <alignment horizontal="center"/>
    </xf>
    <xf numFmtId="0" fontId="78" fillId="43" borderId="0" xfId="0" applyFont="1" applyFill="1" applyBorder="1" applyAlignment="1">
      <alignment/>
    </xf>
    <xf numFmtId="0" fontId="78" fillId="43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/>
    </xf>
    <xf numFmtId="0" fontId="73" fillId="36" borderId="0" xfId="0" applyFont="1" applyFill="1" applyBorder="1" applyAlignment="1">
      <alignment/>
    </xf>
    <xf numFmtId="0" fontId="96" fillId="37" borderId="0" xfId="60" applyFont="1" applyFill="1" applyBorder="1" applyAlignment="1">
      <alignment horizontal="center"/>
      <protection/>
    </xf>
    <xf numFmtId="0" fontId="96" fillId="36" borderId="0" xfId="0" applyFont="1" applyFill="1" applyBorder="1" applyAlignment="1">
      <alignment/>
    </xf>
    <xf numFmtId="0" fontId="6" fillId="37" borderId="0" xfId="60" applyFont="1" applyFill="1" applyBorder="1" applyAlignment="1">
      <alignment horizontal="center"/>
      <protection/>
    </xf>
    <xf numFmtId="0" fontId="8" fillId="43" borderId="0" xfId="0" applyFont="1" applyFill="1" applyBorder="1" applyAlignment="1">
      <alignment/>
    </xf>
    <xf numFmtId="0" fontId="10" fillId="43" borderId="0" xfId="0" applyFont="1" applyFill="1" applyBorder="1" applyAlignment="1">
      <alignment horizontal="center"/>
    </xf>
    <xf numFmtId="0" fontId="96" fillId="37" borderId="0" xfId="0" applyFont="1" applyFill="1" applyBorder="1" applyAlignment="1">
      <alignment/>
    </xf>
    <xf numFmtId="1" fontId="85" fillId="36" borderId="0" xfId="0" applyNumberFormat="1" applyFont="1" applyFill="1" applyBorder="1" applyAlignment="1">
      <alignment horizontal="center"/>
    </xf>
    <xf numFmtId="0" fontId="85" fillId="36" borderId="0" xfId="0" applyFont="1" applyFill="1" applyBorder="1" applyAlignment="1">
      <alignment/>
    </xf>
    <xf numFmtId="0" fontId="77" fillId="43" borderId="0" xfId="0" applyFont="1" applyFill="1" applyBorder="1" applyAlignment="1">
      <alignment/>
    </xf>
    <xf numFmtId="0" fontId="85" fillId="43" borderId="0" xfId="0" applyFont="1" applyFill="1" applyBorder="1" applyAlignment="1">
      <alignment/>
    </xf>
    <xf numFmtId="0" fontId="13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/>
    </xf>
    <xf numFmtId="183" fontId="13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183" fontId="13" fillId="34" borderId="0" xfId="0" applyNumberFormat="1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left"/>
    </xf>
    <xf numFmtId="15" fontId="13" fillId="34" borderId="0" xfId="0" applyNumberFormat="1" applyFont="1" applyFill="1" applyBorder="1" applyAlignment="1">
      <alignment horizontal="center"/>
    </xf>
    <xf numFmtId="0" fontId="17" fillId="34" borderId="0" xfId="0" applyFont="1" applyFill="1" applyBorder="1" applyAlignment="1">
      <alignment horizontal="left"/>
    </xf>
    <xf numFmtId="0" fontId="13" fillId="34" borderId="0" xfId="58" applyFont="1" applyFill="1" applyBorder="1" applyAlignment="1">
      <alignment horizontal="right"/>
      <protection/>
    </xf>
    <xf numFmtId="0" fontId="13" fillId="34" borderId="0" xfId="58" applyFont="1" applyFill="1" applyBorder="1" applyAlignment="1">
      <alignment horizontal="left"/>
      <protection/>
    </xf>
    <xf numFmtId="0" fontId="13" fillId="34" borderId="0" xfId="58" applyFont="1" applyFill="1" applyBorder="1">
      <alignment/>
      <protection/>
    </xf>
    <xf numFmtId="15" fontId="13" fillId="34" borderId="0" xfId="58" applyNumberFormat="1" applyFont="1" applyFill="1" applyBorder="1" applyAlignment="1">
      <alignment horizontal="center"/>
      <protection/>
    </xf>
    <xf numFmtId="0" fontId="13" fillId="34" borderId="0" xfId="58" applyFont="1" applyFill="1" applyBorder="1" applyAlignment="1">
      <alignment horizontal="center"/>
      <protection/>
    </xf>
    <xf numFmtId="0" fontId="17" fillId="34" borderId="0" xfId="58" applyFont="1" applyFill="1" applyBorder="1" applyAlignment="1">
      <alignment horizontal="left"/>
      <protection/>
    </xf>
    <xf numFmtId="0" fontId="19" fillId="34" borderId="0" xfId="58" applyFont="1" applyFill="1" applyBorder="1">
      <alignment/>
      <protection/>
    </xf>
    <xf numFmtId="0" fontId="73" fillId="37" borderId="0" xfId="60" applyFont="1" applyFill="1" applyBorder="1" applyAlignment="1">
      <alignment horizontal="left"/>
      <protection/>
    </xf>
    <xf numFmtId="0" fontId="73" fillId="37" borderId="0" xfId="60" applyFont="1" applyFill="1" applyBorder="1" applyAlignment="1">
      <alignment/>
      <protection/>
    </xf>
    <xf numFmtId="4" fontId="73" fillId="37" borderId="0" xfId="60" applyNumberFormat="1" applyFont="1" applyFill="1" applyBorder="1" applyAlignment="1">
      <alignment horizontal="left"/>
      <protection/>
    </xf>
    <xf numFmtId="0" fontId="85" fillId="37" borderId="0" xfId="60" applyFont="1" applyFill="1" applyBorder="1" applyAlignment="1">
      <alignment horizontal="center"/>
      <protection/>
    </xf>
    <xf numFmtId="0" fontId="85" fillId="37" borderId="0" xfId="60" applyFont="1" applyFill="1" applyBorder="1" applyAlignment="1">
      <alignment horizontal="left"/>
      <protection/>
    </xf>
    <xf numFmtId="0" fontId="85" fillId="37" borderId="0" xfId="60" applyFont="1" applyFill="1" applyBorder="1" applyAlignment="1">
      <alignment/>
      <protection/>
    </xf>
    <xf numFmtId="4" fontId="85" fillId="37" borderId="0" xfId="60" applyNumberFormat="1" applyFont="1" applyFill="1" applyBorder="1" applyAlignment="1">
      <alignment horizontal="left"/>
      <protection/>
    </xf>
    <xf numFmtId="0" fontId="11" fillId="36" borderId="0" xfId="0" applyFont="1" applyFill="1" applyBorder="1" applyAlignment="1">
      <alignment/>
    </xf>
    <xf numFmtId="0" fontId="11" fillId="36" borderId="0" xfId="0" applyFont="1" applyFill="1" applyBorder="1" applyAlignment="1">
      <alignment horizontal="center"/>
    </xf>
    <xf numFmtId="0" fontId="96" fillId="37" borderId="0" xfId="60" applyFont="1" applyFill="1" applyBorder="1" applyAlignment="1">
      <alignment horizontal="left"/>
      <protection/>
    </xf>
    <xf numFmtId="0" fontId="96" fillId="37" borderId="0" xfId="60" applyFont="1" applyFill="1" applyBorder="1" applyAlignment="1">
      <alignment/>
      <protection/>
    </xf>
    <xf numFmtId="4" fontId="96" fillId="37" borderId="0" xfId="60" applyNumberFormat="1" applyFont="1" applyFill="1" applyBorder="1" applyAlignment="1">
      <alignment horizontal="left"/>
      <protection/>
    </xf>
    <xf numFmtId="0" fontId="96" fillId="44" borderId="0" xfId="0" applyFont="1" applyFill="1" applyAlignment="1">
      <alignment horizontal="left"/>
    </xf>
    <xf numFmtId="183" fontId="96" fillId="45" borderId="0" xfId="0" applyNumberFormat="1" applyFont="1" applyFill="1" applyBorder="1" applyAlignment="1">
      <alignment horizontal="left"/>
    </xf>
    <xf numFmtId="0" fontId="96" fillId="45" borderId="0" xfId="0" applyFont="1" applyFill="1" applyBorder="1" applyAlignment="1">
      <alignment horizontal="left"/>
    </xf>
    <xf numFmtId="183" fontId="96" fillId="44" borderId="0" xfId="0" applyNumberFormat="1" applyFont="1" applyFill="1" applyAlignment="1">
      <alignment horizontal="left"/>
    </xf>
    <xf numFmtId="0" fontId="96" fillId="46" borderId="0" xfId="0" applyFont="1" applyFill="1" applyAlignment="1">
      <alignment horizontal="left"/>
    </xf>
    <xf numFmtId="0" fontId="86" fillId="47" borderId="0" xfId="0" applyFont="1" applyFill="1" applyBorder="1" applyAlignment="1">
      <alignment horizontal="right"/>
    </xf>
    <xf numFmtId="0" fontId="86" fillId="47" borderId="0" xfId="0" applyFont="1" applyFill="1" applyBorder="1" applyAlignment="1">
      <alignment/>
    </xf>
    <xf numFmtId="183" fontId="86" fillId="47" borderId="0" xfId="0" applyNumberFormat="1" applyFont="1" applyFill="1" applyBorder="1" applyAlignment="1">
      <alignment horizontal="center"/>
    </xf>
    <xf numFmtId="0" fontId="86" fillId="47" borderId="0" xfId="0" applyFont="1" applyFill="1" applyBorder="1" applyAlignment="1">
      <alignment horizontal="center"/>
    </xf>
    <xf numFmtId="183" fontId="86" fillId="47" borderId="0" xfId="0" applyNumberFormat="1" applyFont="1" applyFill="1" applyBorder="1" applyAlignment="1">
      <alignment/>
    </xf>
    <xf numFmtId="0" fontId="86" fillId="47" borderId="0" xfId="58" applyFont="1" applyFill="1" applyBorder="1" applyAlignment="1">
      <alignment horizontal="right"/>
      <protection/>
    </xf>
    <xf numFmtId="0" fontId="86" fillId="47" borderId="0" xfId="58" applyFont="1" applyFill="1" applyBorder="1" applyAlignment="1">
      <alignment horizontal="left"/>
      <protection/>
    </xf>
    <xf numFmtId="15" fontId="86" fillId="47" borderId="0" xfId="58" applyNumberFormat="1" applyFont="1" applyFill="1" applyBorder="1" applyAlignment="1">
      <alignment horizontal="center"/>
      <protection/>
    </xf>
    <xf numFmtId="0" fontId="86" fillId="47" borderId="0" xfId="58" applyFont="1" applyFill="1" applyBorder="1" applyAlignment="1">
      <alignment horizontal="center"/>
      <protection/>
    </xf>
    <xf numFmtId="0" fontId="86" fillId="47" borderId="0" xfId="58" applyFont="1" applyFill="1" applyBorder="1">
      <alignment/>
      <protection/>
    </xf>
    <xf numFmtId="0" fontId="72" fillId="47" borderId="0" xfId="0" applyFont="1" applyFill="1" applyAlignment="1">
      <alignment/>
    </xf>
    <xf numFmtId="0" fontId="98" fillId="47" borderId="0" xfId="58" applyFont="1" applyFill="1" applyBorder="1" applyAlignment="1">
      <alignment horizontal="right"/>
      <protection/>
    </xf>
    <xf numFmtId="0" fontId="98" fillId="47" borderId="0" xfId="58" applyFont="1" applyFill="1" applyBorder="1" applyAlignment="1">
      <alignment horizontal="left"/>
      <protection/>
    </xf>
    <xf numFmtId="15" fontId="98" fillId="47" borderId="0" xfId="58" applyNumberFormat="1" applyFont="1" applyFill="1" applyBorder="1" applyAlignment="1">
      <alignment horizontal="center"/>
      <protection/>
    </xf>
    <xf numFmtId="0" fontId="98" fillId="47" borderId="0" xfId="58" applyFont="1" applyFill="1" applyBorder="1" applyAlignment="1">
      <alignment horizontal="center"/>
      <protection/>
    </xf>
    <xf numFmtId="0" fontId="98" fillId="47" borderId="0" xfId="58" applyFont="1" applyFill="1" applyBorder="1">
      <alignment/>
      <protection/>
    </xf>
    <xf numFmtId="0" fontId="98" fillId="47" borderId="0" xfId="0" applyFont="1" applyFill="1" applyBorder="1" applyAlignment="1">
      <alignment/>
    </xf>
    <xf numFmtId="183" fontId="98" fillId="47" borderId="0" xfId="0" applyNumberFormat="1" applyFont="1" applyFill="1" applyBorder="1" applyAlignment="1">
      <alignment/>
    </xf>
    <xf numFmtId="0" fontId="72" fillId="48" borderId="0" xfId="0" applyFont="1" applyFill="1" applyAlignment="1">
      <alignment/>
    </xf>
    <xf numFmtId="0" fontId="86" fillId="47" borderId="0" xfId="0" applyFont="1" applyFill="1" applyAlignment="1">
      <alignment/>
    </xf>
    <xf numFmtId="0" fontId="86" fillId="47" borderId="0" xfId="0" applyFont="1" applyFill="1" applyBorder="1" applyAlignment="1">
      <alignment horizontal="left"/>
    </xf>
    <xf numFmtId="15" fontId="86" fillId="47" borderId="0" xfId="0" applyNumberFormat="1" applyFont="1" applyFill="1" applyBorder="1" applyAlignment="1">
      <alignment horizontal="center"/>
    </xf>
    <xf numFmtId="0" fontId="17" fillId="34" borderId="0" xfId="58" applyFont="1" applyFill="1" applyBorder="1" applyAlignment="1">
      <alignment horizontal="right"/>
      <protection/>
    </xf>
    <xf numFmtId="0" fontId="17" fillId="34" borderId="0" xfId="0" applyFont="1" applyFill="1" applyAlignment="1">
      <alignment/>
    </xf>
    <xf numFmtId="15" fontId="17" fillId="34" borderId="0" xfId="58" applyNumberFormat="1" applyFont="1" applyFill="1" applyBorder="1" applyAlignment="1">
      <alignment horizontal="center"/>
      <protection/>
    </xf>
    <xf numFmtId="0" fontId="17" fillId="34" borderId="0" xfId="58" applyFont="1" applyFill="1" applyBorder="1" applyAlignment="1">
      <alignment horizontal="center"/>
      <protection/>
    </xf>
    <xf numFmtId="0" fontId="17" fillId="34" borderId="0" xfId="58" applyFont="1" applyFill="1" applyBorder="1">
      <alignment/>
      <protection/>
    </xf>
    <xf numFmtId="0" fontId="99" fillId="33" borderId="0" xfId="0" applyFont="1" applyFill="1" applyBorder="1" applyAlignment="1">
      <alignment horizontal="center"/>
    </xf>
    <xf numFmtId="0" fontId="99" fillId="33" borderId="0" xfId="0" applyFont="1" applyFill="1" applyBorder="1" applyAlignment="1">
      <alignment horizontal="left"/>
    </xf>
    <xf numFmtId="183" fontId="99" fillId="33" borderId="0" xfId="0" applyNumberFormat="1" applyFont="1" applyFill="1" applyBorder="1" applyAlignment="1">
      <alignment/>
    </xf>
    <xf numFmtId="0" fontId="99" fillId="33" borderId="0" xfId="0" applyFont="1" applyFill="1" applyBorder="1" applyAlignment="1">
      <alignment/>
    </xf>
    <xf numFmtId="183" fontId="6" fillId="33" borderId="0" xfId="0" applyNumberFormat="1" applyFont="1" applyFill="1" applyBorder="1" applyAlignment="1">
      <alignment horizontal="center"/>
    </xf>
    <xf numFmtId="183" fontId="73" fillId="33" borderId="0" xfId="0" applyNumberFormat="1" applyFont="1" applyFill="1" applyBorder="1" applyAlignment="1">
      <alignment horizontal="center"/>
    </xf>
    <xf numFmtId="183" fontId="96" fillId="33" borderId="0" xfId="0" applyNumberFormat="1" applyFont="1" applyFill="1" applyBorder="1" applyAlignment="1">
      <alignment horizontal="center"/>
    </xf>
    <xf numFmtId="183" fontId="85" fillId="33" borderId="0" xfId="0" applyNumberFormat="1" applyFont="1" applyFill="1" applyBorder="1" applyAlignment="1">
      <alignment horizontal="center"/>
    </xf>
    <xf numFmtId="183" fontId="75" fillId="33" borderId="0" xfId="0" applyNumberFormat="1" applyFont="1" applyFill="1" applyBorder="1" applyAlignment="1">
      <alignment horizontal="center"/>
    </xf>
    <xf numFmtId="183" fontId="73" fillId="36" borderId="0" xfId="0" applyNumberFormat="1" applyFont="1" applyFill="1" applyBorder="1" applyAlignment="1">
      <alignment horizontal="center"/>
    </xf>
    <xf numFmtId="183" fontId="85" fillId="36" borderId="0" xfId="0" applyNumberFormat="1" applyFont="1" applyFill="1" applyBorder="1" applyAlignment="1">
      <alignment horizontal="center"/>
    </xf>
    <xf numFmtId="183" fontId="96" fillId="36" borderId="0" xfId="0" applyNumberFormat="1" applyFont="1" applyFill="1" applyBorder="1" applyAlignment="1">
      <alignment horizontal="center"/>
    </xf>
    <xf numFmtId="183" fontId="73" fillId="34" borderId="0" xfId="0" applyNumberFormat="1" applyFont="1" applyFill="1" applyBorder="1" applyAlignment="1">
      <alignment horizontal="center"/>
    </xf>
    <xf numFmtId="183" fontId="6" fillId="36" borderId="0" xfId="0" applyNumberFormat="1" applyFont="1" applyFill="1" applyBorder="1" applyAlignment="1">
      <alignment horizontal="center"/>
    </xf>
    <xf numFmtId="183" fontId="97" fillId="33" borderId="0" xfId="0" applyNumberFormat="1" applyFont="1" applyFill="1" applyBorder="1" applyAlignment="1">
      <alignment horizontal="center"/>
    </xf>
    <xf numFmtId="183" fontId="73" fillId="37" borderId="0" xfId="60" applyNumberFormat="1" applyFont="1" applyFill="1" applyBorder="1" applyAlignment="1">
      <alignment horizontal="center"/>
      <protection/>
    </xf>
    <xf numFmtId="183" fontId="73" fillId="34" borderId="0" xfId="60" applyNumberFormat="1" applyFont="1" applyFill="1" applyBorder="1" applyAlignment="1">
      <alignment horizontal="center"/>
      <protection/>
    </xf>
    <xf numFmtId="183" fontId="96" fillId="34" borderId="0" xfId="60" applyNumberFormat="1" applyFont="1" applyFill="1" applyBorder="1" applyAlignment="1">
      <alignment horizontal="center"/>
      <protection/>
    </xf>
    <xf numFmtId="183" fontId="75" fillId="36" borderId="0" xfId="0" applyNumberFormat="1" applyFont="1" applyFill="1" applyBorder="1" applyAlignment="1">
      <alignment horizontal="center"/>
    </xf>
    <xf numFmtId="183" fontId="77" fillId="33" borderId="0" xfId="0" applyNumberFormat="1" applyFont="1" applyFill="1" applyBorder="1" applyAlignment="1">
      <alignment horizontal="center"/>
    </xf>
    <xf numFmtId="183" fontId="6" fillId="34" borderId="0" xfId="60" applyNumberFormat="1" applyFont="1" applyFill="1" applyBorder="1" applyAlignment="1">
      <alignment horizontal="center"/>
      <protection/>
    </xf>
    <xf numFmtId="183" fontId="73" fillId="43" borderId="0" xfId="0" applyNumberFormat="1" applyFont="1" applyFill="1" applyBorder="1" applyAlignment="1">
      <alignment horizontal="center"/>
    </xf>
    <xf numFmtId="183" fontId="6" fillId="43" borderId="0" xfId="0" applyNumberFormat="1" applyFont="1" applyFill="1" applyBorder="1" applyAlignment="1">
      <alignment horizontal="center"/>
    </xf>
    <xf numFmtId="183" fontId="96" fillId="43" borderId="0" xfId="0" applyNumberFormat="1" applyFont="1" applyFill="1" applyBorder="1" applyAlignment="1">
      <alignment horizontal="center"/>
    </xf>
    <xf numFmtId="183" fontId="6" fillId="34" borderId="0" xfId="0" applyNumberFormat="1" applyFont="1" applyFill="1" applyBorder="1" applyAlignment="1">
      <alignment horizontal="center"/>
    </xf>
    <xf numFmtId="183" fontId="85" fillId="37" borderId="0" xfId="60" applyNumberFormat="1" applyFont="1" applyFill="1" applyBorder="1" applyAlignment="1">
      <alignment horizontal="center"/>
      <protection/>
    </xf>
    <xf numFmtId="183" fontId="96" fillId="37" borderId="0" xfId="60" applyNumberFormat="1" applyFont="1" applyFill="1" applyBorder="1" applyAlignment="1">
      <alignment horizontal="center"/>
      <protection/>
    </xf>
    <xf numFmtId="183" fontId="99" fillId="33" borderId="0" xfId="0" applyNumberFormat="1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 3" xfId="61"/>
    <cellStyle name="Normal 4" xfId="62"/>
    <cellStyle name="Note" xfId="63"/>
    <cellStyle name="Output" xfId="64"/>
    <cellStyle name="Percent" xfId="65"/>
    <cellStyle name="Percent 2" xfId="66"/>
    <cellStyle name="Percent 2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5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d\Documents\A_BCV_Points_System\2014%20Shields\Shield%20UBC%202014%20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DEC ONLY"/>
      <sheetName val="RESULTS"/>
      <sheetName val="PRINT"/>
      <sheetName val="NAT"/>
      <sheetName val="Points"/>
      <sheetName val="Winners"/>
      <sheetName val="BNews"/>
      <sheetName val="SM Record"/>
      <sheetName val="Steward Results"/>
      <sheetName val="Judges Comments"/>
      <sheetName val="Judge Entries"/>
      <sheetName val="Sheet1"/>
      <sheetName val="ED"/>
    </sheetNames>
    <sheetDataSet>
      <sheetData sheetId="0">
        <row r="4">
          <cell r="O4">
            <v>1</v>
          </cell>
          <cell r="P4" t="str">
            <v>Green</v>
          </cell>
          <cell r="U4">
            <v>1</v>
          </cell>
          <cell r="V4">
            <v>6</v>
          </cell>
        </row>
        <row r="5">
          <cell r="O5">
            <v>2</v>
          </cell>
          <cell r="P5" t="str">
            <v>Grey Green</v>
          </cell>
          <cell r="U5">
            <v>2</v>
          </cell>
          <cell r="V5">
            <v>5</v>
          </cell>
        </row>
        <row r="6">
          <cell r="O6">
            <v>3</v>
          </cell>
          <cell r="P6" t="str">
            <v>Blue</v>
          </cell>
          <cell r="U6">
            <v>3</v>
          </cell>
          <cell r="V6">
            <v>4</v>
          </cell>
        </row>
        <row r="7">
          <cell r="O7">
            <v>4</v>
          </cell>
          <cell r="P7" t="str">
            <v>Violet</v>
          </cell>
          <cell r="U7">
            <v>4</v>
          </cell>
          <cell r="V7">
            <v>3</v>
          </cell>
        </row>
        <row r="8">
          <cell r="O8">
            <v>5</v>
          </cell>
          <cell r="P8" t="str">
            <v>Grey</v>
          </cell>
          <cell r="U8">
            <v>5</v>
          </cell>
          <cell r="V8">
            <v>2</v>
          </cell>
        </row>
        <row r="9">
          <cell r="O9">
            <v>6</v>
          </cell>
          <cell r="P9" t="str">
            <v>Yellowface (English)</v>
          </cell>
          <cell r="U9">
            <v>6</v>
          </cell>
          <cell r="V9">
            <v>1</v>
          </cell>
        </row>
        <row r="10">
          <cell r="O10">
            <v>7</v>
          </cell>
          <cell r="P10" t="str">
            <v>Yellowface (Australian)</v>
          </cell>
        </row>
        <row r="11">
          <cell r="O11">
            <v>8</v>
          </cell>
          <cell r="P11" t="str">
            <v>Black Eye</v>
          </cell>
        </row>
        <row r="12">
          <cell r="O12">
            <v>9</v>
          </cell>
          <cell r="P12" t="str">
            <v>Dilute</v>
          </cell>
        </row>
        <row r="13">
          <cell r="O13">
            <v>10</v>
          </cell>
          <cell r="P13" t="str">
            <v>Lutino</v>
          </cell>
        </row>
        <row r="14">
          <cell r="O14">
            <v>11</v>
          </cell>
          <cell r="P14" t="str">
            <v>Albino</v>
          </cell>
        </row>
        <row r="15">
          <cell r="O15">
            <v>12</v>
          </cell>
          <cell r="P15" t="str">
            <v>Clear Wing</v>
          </cell>
        </row>
        <row r="16">
          <cell r="O16">
            <v>13</v>
          </cell>
          <cell r="P16" t="str">
            <v>Grey Wing</v>
          </cell>
        </row>
        <row r="17">
          <cell r="O17">
            <v>14</v>
          </cell>
          <cell r="P17" t="str">
            <v>Cinnamon</v>
          </cell>
        </row>
        <row r="18">
          <cell r="O18">
            <v>15</v>
          </cell>
          <cell r="P18" t="str">
            <v>D/F Spangle</v>
          </cell>
        </row>
        <row r="19">
          <cell r="O19">
            <v>16</v>
          </cell>
          <cell r="P19" t="str">
            <v>Opaline</v>
          </cell>
        </row>
        <row r="20">
          <cell r="O20">
            <v>17</v>
          </cell>
          <cell r="P20" t="str">
            <v>Opaline AOSV</v>
          </cell>
        </row>
        <row r="21">
          <cell r="O21">
            <v>18</v>
          </cell>
          <cell r="P21" t="str">
            <v>Clearbody</v>
          </cell>
        </row>
        <row r="22">
          <cell r="O22">
            <v>19</v>
          </cell>
          <cell r="P22" t="str">
            <v>Lacewing</v>
          </cell>
        </row>
        <row r="23">
          <cell r="O23">
            <v>20</v>
          </cell>
          <cell r="P23" t="str">
            <v>Fallow</v>
          </cell>
        </row>
        <row r="24">
          <cell r="O24">
            <v>21</v>
          </cell>
          <cell r="P24" t="str">
            <v>Spangle Normal</v>
          </cell>
        </row>
        <row r="25">
          <cell r="O25">
            <v>22</v>
          </cell>
          <cell r="P25" t="str">
            <v>Spangle AOSV</v>
          </cell>
        </row>
        <row r="26">
          <cell r="O26">
            <v>23</v>
          </cell>
          <cell r="P26" t="str">
            <v>Dominant Pied</v>
          </cell>
        </row>
        <row r="27">
          <cell r="O27">
            <v>24</v>
          </cell>
          <cell r="P27" t="str">
            <v>Recessive Pied</v>
          </cell>
        </row>
        <row r="28">
          <cell r="O28">
            <v>25</v>
          </cell>
          <cell r="P28" t="str">
            <v>Crest</v>
          </cell>
        </row>
        <row r="29">
          <cell r="O29">
            <v>26</v>
          </cell>
          <cell r="P29" t="str">
            <v> - Not Used -</v>
          </cell>
        </row>
        <row r="30">
          <cell r="O30">
            <v>27</v>
          </cell>
          <cell r="P30" t="str">
            <v> - Not Used -</v>
          </cell>
        </row>
        <row r="31">
          <cell r="O31">
            <v>28</v>
          </cell>
          <cell r="P31" t="str">
            <v> - Not Used -</v>
          </cell>
        </row>
      </sheetData>
      <sheetData sheetId="1">
        <row r="5">
          <cell r="C5" t="str">
            <v>P Thurn</v>
          </cell>
        </row>
        <row r="6">
          <cell r="C6" t="str">
            <v>A Rowe</v>
          </cell>
        </row>
        <row r="7">
          <cell r="C7" t="str">
            <v>A Rowe</v>
          </cell>
        </row>
        <row r="8">
          <cell r="C8" t="str">
            <v>D Charlton</v>
          </cell>
        </row>
        <row r="9">
          <cell r="C9" t="str">
            <v>W Cachia</v>
          </cell>
        </row>
        <row r="10">
          <cell r="C10" t="str">
            <v>P Thurn</v>
          </cell>
        </row>
      </sheetData>
      <sheetData sheetId="2">
        <row r="5">
          <cell r="C5" t="str">
            <v>J Leong</v>
          </cell>
        </row>
        <row r="6">
          <cell r="C6" t="str">
            <v>Sheppard &amp; Flanagan</v>
          </cell>
        </row>
        <row r="7">
          <cell r="C7" t="str">
            <v>J Leong</v>
          </cell>
        </row>
        <row r="8">
          <cell r="C8" t="str">
            <v>J Leong</v>
          </cell>
        </row>
        <row r="9">
          <cell r="C9" t="str">
            <v>L Richardson</v>
          </cell>
        </row>
        <row r="10">
          <cell r="C10" t="str">
            <v>M Hall</v>
          </cell>
        </row>
      </sheetData>
      <sheetData sheetId="3">
        <row r="5">
          <cell r="C5" t="str">
            <v>J Ennis</v>
          </cell>
        </row>
        <row r="6">
          <cell r="C6" t="str">
            <v>G Rowe</v>
          </cell>
        </row>
        <row r="7">
          <cell r="C7" t="str">
            <v>J Leong</v>
          </cell>
        </row>
        <row r="8">
          <cell r="C8" t="str">
            <v>Morris &amp; Bond</v>
          </cell>
        </row>
      </sheetData>
      <sheetData sheetId="4">
        <row r="5">
          <cell r="C5" t="str">
            <v>D Charlton</v>
          </cell>
        </row>
        <row r="6">
          <cell r="C6" t="str">
            <v>A Baxter</v>
          </cell>
        </row>
        <row r="8">
          <cell r="C8" t="str">
            <v>J Brown</v>
          </cell>
        </row>
        <row r="9">
          <cell r="C9" t="str">
            <v>G Ilic</v>
          </cell>
        </row>
        <row r="10">
          <cell r="C10" t="str">
            <v>D Macfarlane</v>
          </cell>
        </row>
      </sheetData>
      <sheetData sheetId="5">
        <row r="5">
          <cell r="C5" t="str">
            <v>P Thurn</v>
          </cell>
        </row>
        <row r="6">
          <cell r="C6" t="str">
            <v>Wilson &amp; Hoadley</v>
          </cell>
        </row>
        <row r="7">
          <cell r="C7" t="str">
            <v>Sheppard &amp; Flanagan</v>
          </cell>
        </row>
        <row r="8">
          <cell r="C8" t="str">
            <v>W Cachia</v>
          </cell>
        </row>
        <row r="9">
          <cell r="C9" t="str">
            <v>A Rowe</v>
          </cell>
        </row>
      </sheetData>
      <sheetData sheetId="6">
        <row r="5">
          <cell r="C5" t="str">
            <v>Sheppard &amp; Flanagan</v>
          </cell>
        </row>
        <row r="6">
          <cell r="C6" t="str">
            <v>D Charlton</v>
          </cell>
        </row>
        <row r="7">
          <cell r="C7" t="str">
            <v>A Rowe</v>
          </cell>
        </row>
        <row r="8">
          <cell r="C8" t="str">
            <v>A Rowe</v>
          </cell>
        </row>
        <row r="9">
          <cell r="C9" t="str">
            <v>G Tonkin</v>
          </cell>
        </row>
        <row r="10">
          <cell r="C10" t="str">
            <v>Belcher &amp; Mckellar</v>
          </cell>
        </row>
      </sheetData>
      <sheetData sheetId="7">
        <row r="5">
          <cell r="C5" t="str">
            <v>Borg &amp; Skivington</v>
          </cell>
        </row>
        <row r="6">
          <cell r="C6" t="str">
            <v>Sheppard &amp; Flanagan</v>
          </cell>
        </row>
        <row r="7">
          <cell r="C7" t="str">
            <v>A Baxter</v>
          </cell>
        </row>
        <row r="8">
          <cell r="C8" t="str">
            <v>A Baxter</v>
          </cell>
        </row>
        <row r="9">
          <cell r="C9" t="str">
            <v>R Stephens</v>
          </cell>
        </row>
        <row r="10">
          <cell r="C10" t="str">
            <v>Bader &amp; Turnbull</v>
          </cell>
        </row>
      </sheetData>
      <sheetData sheetId="8">
        <row r="5">
          <cell r="C5" t="str">
            <v>Sheppard &amp; Flanagan</v>
          </cell>
        </row>
        <row r="6">
          <cell r="C6" t="str">
            <v>Sheppard &amp; Flanagan</v>
          </cell>
        </row>
        <row r="7">
          <cell r="C7" t="str">
            <v>D Rixon</v>
          </cell>
        </row>
        <row r="8">
          <cell r="C8" t="str">
            <v>G Gosbell</v>
          </cell>
        </row>
      </sheetData>
      <sheetData sheetId="9">
        <row r="5">
          <cell r="C5" t="str">
            <v>Murray &amp; Spink</v>
          </cell>
        </row>
        <row r="6">
          <cell r="C6" t="str">
            <v>G Tonkin</v>
          </cell>
        </row>
        <row r="7">
          <cell r="C7" t="str">
            <v>K Stockton</v>
          </cell>
        </row>
        <row r="8">
          <cell r="C8" t="str">
            <v>B Ackers</v>
          </cell>
        </row>
        <row r="9">
          <cell r="C9" t="str">
            <v>G Tonkin</v>
          </cell>
        </row>
        <row r="10">
          <cell r="C10" t="str">
            <v>Belcher &amp; Mckellar</v>
          </cell>
        </row>
      </sheetData>
      <sheetData sheetId="10">
        <row r="5">
          <cell r="C5" t="str">
            <v>Caulfield Family</v>
          </cell>
        </row>
        <row r="6">
          <cell r="C6" t="str">
            <v>A Rowe</v>
          </cell>
        </row>
        <row r="7">
          <cell r="C7" t="str">
            <v>D Rixon</v>
          </cell>
        </row>
        <row r="8">
          <cell r="C8" t="str">
            <v>S Carrol</v>
          </cell>
        </row>
        <row r="9">
          <cell r="C9" t="str">
            <v>D Rixon</v>
          </cell>
        </row>
      </sheetData>
      <sheetData sheetId="11">
        <row r="5">
          <cell r="C5" t="str">
            <v>Bradford &amp; Schembri</v>
          </cell>
        </row>
        <row r="7">
          <cell r="C7" t="str">
            <v>P Thurn</v>
          </cell>
        </row>
        <row r="8">
          <cell r="C8" t="str">
            <v>G Rowe</v>
          </cell>
        </row>
        <row r="9">
          <cell r="C9" t="str">
            <v>H Singh</v>
          </cell>
        </row>
      </sheetData>
      <sheetData sheetId="12">
        <row r="5">
          <cell r="C5" t="str">
            <v>Sheppard &amp; Flanagan</v>
          </cell>
        </row>
        <row r="6">
          <cell r="C6" t="str">
            <v>Sheppard &amp; Flanagan</v>
          </cell>
        </row>
        <row r="7">
          <cell r="C7" t="str">
            <v>Murray &amp; Spink</v>
          </cell>
        </row>
        <row r="8">
          <cell r="C8" t="str">
            <v>Sheppard &amp; Flanagan</v>
          </cell>
        </row>
        <row r="9">
          <cell r="C9" t="str">
            <v>L Downey</v>
          </cell>
        </row>
        <row r="10">
          <cell r="C10" t="str">
            <v>Belcher &amp; Mckellar</v>
          </cell>
        </row>
      </sheetData>
      <sheetData sheetId="13">
        <row r="5">
          <cell r="C5" t="str">
            <v>D Rogers</v>
          </cell>
        </row>
        <row r="6">
          <cell r="C6" t="str">
            <v>D Rogers</v>
          </cell>
        </row>
        <row r="7">
          <cell r="C7" t="str">
            <v>M Paoli</v>
          </cell>
        </row>
        <row r="8">
          <cell r="C8" t="str">
            <v>D Rogers</v>
          </cell>
        </row>
        <row r="9">
          <cell r="C9" t="str">
            <v>A Brown</v>
          </cell>
        </row>
        <row r="10">
          <cell r="C10" t="str">
            <v>D Broughton</v>
          </cell>
        </row>
      </sheetData>
      <sheetData sheetId="14">
        <row r="5">
          <cell r="C5" t="str">
            <v>J Leong</v>
          </cell>
        </row>
        <row r="6">
          <cell r="C6" t="str">
            <v>B Hunt</v>
          </cell>
        </row>
        <row r="7">
          <cell r="C7" t="str">
            <v>L Richardson</v>
          </cell>
        </row>
        <row r="8">
          <cell r="C8" t="str">
            <v>L Richardson</v>
          </cell>
        </row>
        <row r="9">
          <cell r="C9" t="str">
            <v>H Singh</v>
          </cell>
        </row>
      </sheetData>
      <sheetData sheetId="15">
        <row r="5">
          <cell r="C5" t="str">
            <v>L Richardson</v>
          </cell>
        </row>
        <row r="6">
          <cell r="C6" t="str">
            <v>J Smith</v>
          </cell>
        </row>
        <row r="7">
          <cell r="C7" t="str">
            <v>D Macfarlane</v>
          </cell>
        </row>
        <row r="8">
          <cell r="C8" t="str">
            <v>D Macfarlane</v>
          </cell>
        </row>
        <row r="9">
          <cell r="C9" t="str">
            <v>Belcher &amp; Mckellar</v>
          </cell>
        </row>
        <row r="10">
          <cell r="C10" t="str">
            <v>A Van Hammond</v>
          </cell>
        </row>
      </sheetData>
      <sheetData sheetId="16">
        <row r="5">
          <cell r="C5" t="str">
            <v>J Leong</v>
          </cell>
        </row>
        <row r="6">
          <cell r="C6" t="str">
            <v>L Richardson</v>
          </cell>
        </row>
        <row r="8">
          <cell r="C8" t="str">
            <v>B Hunt</v>
          </cell>
        </row>
        <row r="9">
          <cell r="C9" t="str">
            <v>J Leong</v>
          </cell>
        </row>
        <row r="10">
          <cell r="C10" t="str">
            <v>K Hickling</v>
          </cell>
        </row>
      </sheetData>
      <sheetData sheetId="17">
        <row r="5">
          <cell r="C5" t="str">
            <v>D Broughton</v>
          </cell>
        </row>
        <row r="6">
          <cell r="C6" t="str">
            <v>Sheppard &amp; Flanagan</v>
          </cell>
        </row>
        <row r="7">
          <cell r="C7" t="str">
            <v>D Broughton</v>
          </cell>
        </row>
        <row r="8">
          <cell r="C8" t="str">
            <v>D Macfarlane</v>
          </cell>
        </row>
        <row r="9">
          <cell r="C9" t="str">
            <v>Caulfield Family</v>
          </cell>
        </row>
        <row r="10">
          <cell r="C10" t="str">
            <v>B Hunt</v>
          </cell>
        </row>
      </sheetData>
      <sheetData sheetId="18">
        <row r="5">
          <cell r="C5" t="str">
            <v>G Rowe</v>
          </cell>
        </row>
        <row r="6">
          <cell r="C6" t="str">
            <v>G Rowe</v>
          </cell>
        </row>
        <row r="7">
          <cell r="C7" t="str">
            <v>J Leong</v>
          </cell>
        </row>
        <row r="8">
          <cell r="C8" t="str">
            <v>J Leong</v>
          </cell>
        </row>
        <row r="9">
          <cell r="C9" t="str">
            <v>G Gosbell</v>
          </cell>
        </row>
        <row r="10">
          <cell r="C10" t="str">
            <v>A Rowe</v>
          </cell>
        </row>
      </sheetData>
      <sheetData sheetId="19">
        <row r="6">
          <cell r="C6" t="str">
            <v>G Rowe</v>
          </cell>
        </row>
        <row r="7">
          <cell r="C7" t="str">
            <v>Wilson &amp; Hoadley</v>
          </cell>
        </row>
        <row r="9">
          <cell r="C9" t="str">
            <v>B Herbert</v>
          </cell>
        </row>
        <row r="10">
          <cell r="C10" t="str">
            <v>O Haddick</v>
          </cell>
        </row>
      </sheetData>
      <sheetData sheetId="20">
        <row r="5">
          <cell r="C5" t="str">
            <v>J Wright</v>
          </cell>
        </row>
        <row r="6">
          <cell r="C6" t="str">
            <v>R Friedrichsen</v>
          </cell>
        </row>
        <row r="7">
          <cell r="C7" t="str">
            <v>Wilson &amp; Hoadley</v>
          </cell>
        </row>
        <row r="8">
          <cell r="C8" t="str">
            <v>W Cachia</v>
          </cell>
        </row>
        <row r="9">
          <cell r="C9" t="str">
            <v>J Kruiselbrink</v>
          </cell>
        </row>
        <row r="10">
          <cell r="C10" t="str">
            <v>K Laurence</v>
          </cell>
        </row>
      </sheetData>
      <sheetData sheetId="21">
        <row r="5">
          <cell r="C5" t="str">
            <v>J Leong</v>
          </cell>
        </row>
        <row r="6">
          <cell r="C6" t="str">
            <v>J Leong</v>
          </cell>
        </row>
        <row r="7">
          <cell r="C7" t="str">
            <v>K Hickling</v>
          </cell>
        </row>
        <row r="8">
          <cell r="C8" t="str">
            <v>B Hunt</v>
          </cell>
        </row>
        <row r="9">
          <cell r="C9" t="str">
            <v>Belcher &amp; Mckellar</v>
          </cell>
        </row>
      </sheetData>
      <sheetData sheetId="22">
        <row r="5">
          <cell r="C5" t="str">
            <v>A Rowe</v>
          </cell>
        </row>
        <row r="6">
          <cell r="C6" t="str">
            <v>B Herbert</v>
          </cell>
        </row>
        <row r="7">
          <cell r="C7" t="str">
            <v>Sheppard &amp; Flanagan</v>
          </cell>
        </row>
        <row r="8">
          <cell r="C8" t="str">
            <v>Caulfield Family</v>
          </cell>
        </row>
        <row r="9">
          <cell r="C9" t="str">
            <v>G Gosbell</v>
          </cell>
        </row>
        <row r="10">
          <cell r="C10" t="str">
            <v>J Smith</v>
          </cell>
        </row>
      </sheetData>
      <sheetData sheetId="23">
        <row r="5">
          <cell r="C5" t="str">
            <v>J Leong</v>
          </cell>
        </row>
        <row r="6">
          <cell r="C6" t="str">
            <v>J Leong</v>
          </cell>
        </row>
        <row r="7">
          <cell r="C7" t="str">
            <v>J Leong</v>
          </cell>
        </row>
        <row r="8">
          <cell r="C8" t="str">
            <v>Sheppard &amp; Flanagan</v>
          </cell>
        </row>
        <row r="9">
          <cell r="C9" t="str">
            <v>Meney &amp; Muller</v>
          </cell>
        </row>
        <row r="10">
          <cell r="C10" t="str">
            <v>Meney &amp; Muller</v>
          </cell>
        </row>
      </sheetData>
      <sheetData sheetId="24">
        <row r="5">
          <cell r="C5" t="str">
            <v>M &amp; R Randall</v>
          </cell>
        </row>
        <row r="7">
          <cell r="C7" t="str">
            <v>J Wright</v>
          </cell>
        </row>
        <row r="9">
          <cell r="C9" t="str">
            <v>M Hall</v>
          </cell>
        </row>
        <row r="10">
          <cell r="C10" t="str">
            <v>M Hall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13"/>
  <sheetViews>
    <sheetView tabSelected="1" zoomScalePageLayoutView="0" workbookViewId="0" topLeftCell="B145">
      <selection activeCell="B1101" sqref="B1101"/>
    </sheetView>
  </sheetViews>
  <sheetFormatPr defaultColWidth="7.28125" defaultRowHeight="12.75" outlineLevelRow="2"/>
  <cols>
    <col min="1" max="1" width="7.00390625" style="29" customWidth="1"/>
    <col min="2" max="2" width="8.421875" style="30" bestFit="1" customWidth="1"/>
    <col min="3" max="3" width="11.28125" style="31" bestFit="1" customWidth="1"/>
    <col min="4" max="4" width="29.00390625" style="32" customWidth="1"/>
    <col min="5" max="5" width="25.421875" style="31" customWidth="1"/>
    <col min="6" max="6" width="18.140625" style="406" customWidth="1"/>
    <col min="7" max="7" width="15.140625" style="98" customWidth="1"/>
    <col min="8" max="8" width="10.140625" style="29" bestFit="1" customWidth="1"/>
    <col min="9" max="9" width="31.8515625" style="31" customWidth="1"/>
    <col min="10" max="11" width="10.57421875" style="62" customWidth="1"/>
    <col min="12" max="12" width="12.8515625" style="62" customWidth="1"/>
    <col min="13" max="13" width="22.57421875" style="62" customWidth="1"/>
    <col min="14" max="14" width="12.28125" style="62" customWidth="1"/>
    <col min="15" max="15" width="8.8515625" style="62" bestFit="1" customWidth="1"/>
    <col min="16" max="16" width="6.140625" style="29" customWidth="1"/>
    <col min="17" max="17" width="11.8515625" style="62" customWidth="1"/>
    <col min="18" max="18" width="13.57421875" style="62" customWidth="1"/>
    <col min="19" max="16384" width="7.28125" style="62" customWidth="1"/>
  </cols>
  <sheetData>
    <row r="1" spans="1:16" s="269" customFormat="1" ht="10.5" customHeight="1">
      <c r="A1" s="29" t="s">
        <v>108</v>
      </c>
      <c r="B1" s="30" t="s">
        <v>233</v>
      </c>
      <c r="C1" s="31" t="s">
        <v>234</v>
      </c>
      <c r="D1" s="32" t="s">
        <v>235</v>
      </c>
      <c r="E1" s="31" t="s">
        <v>236</v>
      </c>
      <c r="F1" s="406" t="s">
        <v>237</v>
      </c>
      <c r="G1" s="31" t="s">
        <v>295</v>
      </c>
      <c r="H1" s="126" t="s">
        <v>238</v>
      </c>
      <c r="I1" s="33" t="s">
        <v>190</v>
      </c>
      <c r="J1" s="34"/>
      <c r="P1" s="270"/>
    </row>
    <row r="2" spans="1:16" s="269" customFormat="1" ht="10.5" customHeight="1" outlineLevel="2">
      <c r="A2" s="36">
        <v>10</v>
      </c>
      <c r="B2" s="37">
        <v>2013</v>
      </c>
      <c r="C2" s="38" t="s">
        <v>488</v>
      </c>
      <c r="D2" s="271" t="s">
        <v>1060</v>
      </c>
      <c r="E2" s="45" t="s">
        <v>286</v>
      </c>
      <c r="F2" s="407">
        <v>41560</v>
      </c>
      <c r="G2" s="38"/>
      <c r="H2" s="36">
        <v>3</v>
      </c>
      <c r="I2" s="38" t="s">
        <v>904</v>
      </c>
      <c r="P2" s="270"/>
    </row>
    <row r="3" spans="1:16" s="269" customFormat="1" ht="10.5" customHeight="1" outlineLevel="2">
      <c r="A3" s="29">
        <v>3</v>
      </c>
      <c r="B3" s="30">
        <v>2014</v>
      </c>
      <c r="C3" s="31" t="s">
        <v>488</v>
      </c>
      <c r="D3" s="32" t="s">
        <v>1060</v>
      </c>
      <c r="E3" s="98" t="s">
        <v>290</v>
      </c>
      <c r="F3" s="406">
        <v>41700</v>
      </c>
      <c r="G3" s="31" t="s">
        <v>1330</v>
      </c>
      <c r="H3" s="29">
        <v>3</v>
      </c>
      <c r="I3" s="31" t="s">
        <v>101</v>
      </c>
      <c r="P3" s="270"/>
    </row>
    <row r="4" spans="1:16" s="269" customFormat="1" ht="10.5" customHeight="1" outlineLevel="2">
      <c r="A4" s="29">
        <v>3</v>
      </c>
      <c r="B4" s="30">
        <v>2014</v>
      </c>
      <c r="C4" s="31" t="s">
        <v>488</v>
      </c>
      <c r="D4" s="104" t="s">
        <v>1060</v>
      </c>
      <c r="E4" s="98" t="s">
        <v>290</v>
      </c>
      <c r="F4" s="406">
        <v>41700</v>
      </c>
      <c r="G4" s="31" t="s">
        <v>1331</v>
      </c>
      <c r="H4" s="29">
        <v>7</v>
      </c>
      <c r="I4" s="31" t="s">
        <v>1332</v>
      </c>
      <c r="P4" s="270"/>
    </row>
    <row r="5" spans="1:16" s="269" customFormat="1" ht="10.5" customHeight="1" outlineLevel="1">
      <c r="A5" s="29"/>
      <c r="B5" s="30"/>
      <c r="C5" s="31"/>
      <c r="D5" s="104" t="s">
        <v>1061</v>
      </c>
      <c r="E5" s="98"/>
      <c r="F5" s="406"/>
      <c r="G5" s="31"/>
      <c r="H5" s="29">
        <f>SUBTOTAL(9,H2:H4)</f>
        <v>13</v>
      </c>
      <c r="I5" s="31"/>
      <c r="P5" s="270"/>
    </row>
    <row r="6" spans="1:16" s="269" customFormat="1" ht="10.5" customHeight="1" outlineLevel="2">
      <c r="A6" s="29">
        <v>10</v>
      </c>
      <c r="B6" s="30">
        <v>2014</v>
      </c>
      <c r="C6" s="31" t="s">
        <v>262</v>
      </c>
      <c r="D6" s="104" t="s">
        <v>1715</v>
      </c>
      <c r="E6" s="98" t="s">
        <v>1243</v>
      </c>
      <c r="F6" s="406">
        <v>41937</v>
      </c>
      <c r="G6" s="31" t="s">
        <v>1716</v>
      </c>
      <c r="H6" s="29">
        <v>5</v>
      </c>
      <c r="I6" s="31" t="s">
        <v>328</v>
      </c>
      <c r="P6" s="270"/>
    </row>
    <row r="7" spans="1:16" s="269" customFormat="1" ht="10.5" customHeight="1" outlineLevel="1">
      <c r="A7" s="29"/>
      <c r="B7" s="30"/>
      <c r="C7" s="31"/>
      <c r="D7" s="104" t="s">
        <v>1717</v>
      </c>
      <c r="E7" s="98"/>
      <c r="F7" s="406"/>
      <c r="G7" s="31"/>
      <c r="H7" s="29">
        <f>SUBTOTAL(9,H6:H6)</f>
        <v>5</v>
      </c>
      <c r="I7" s="31"/>
      <c r="P7" s="270"/>
    </row>
    <row r="8" spans="1:16" s="269" customFormat="1" ht="10.5" customHeight="1" outlineLevel="2">
      <c r="A8" s="36">
        <v>10</v>
      </c>
      <c r="B8" s="37">
        <v>2013</v>
      </c>
      <c r="C8" s="38" t="s">
        <v>488</v>
      </c>
      <c r="D8" s="271" t="s">
        <v>1057</v>
      </c>
      <c r="E8" s="45" t="s">
        <v>286</v>
      </c>
      <c r="F8" s="407">
        <v>41560</v>
      </c>
      <c r="G8" s="38" t="s">
        <v>1058</v>
      </c>
      <c r="H8" s="36">
        <v>3</v>
      </c>
      <c r="I8" s="38" t="s">
        <v>24</v>
      </c>
      <c r="P8" s="270"/>
    </row>
    <row r="9" spans="1:16" s="269" customFormat="1" ht="10.5" customHeight="1" outlineLevel="2">
      <c r="A9" s="270">
        <v>6</v>
      </c>
      <c r="B9" s="270">
        <v>2015</v>
      </c>
      <c r="C9" s="274" t="s">
        <v>488</v>
      </c>
      <c r="D9" s="274" t="s">
        <v>1314</v>
      </c>
      <c r="E9" s="274" t="s">
        <v>208</v>
      </c>
      <c r="F9" s="408">
        <v>42169</v>
      </c>
      <c r="G9" s="274" t="s">
        <v>1879</v>
      </c>
      <c r="H9" s="270">
        <v>10</v>
      </c>
      <c r="I9" s="274" t="s">
        <v>135</v>
      </c>
      <c r="P9" s="270"/>
    </row>
    <row r="10" spans="1:16" s="269" customFormat="1" ht="10.5" customHeight="1" outlineLevel="2">
      <c r="A10" s="270">
        <v>6</v>
      </c>
      <c r="B10" s="270">
        <v>2015</v>
      </c>
      <c r="C10" s="274" t="s">
        <v>488</v>
      </c>
      <c r="D10" s="274" t="s">
        <v>1314</v>
      </c>
      <c r="E10" s="274" t="s">
        <v>1965</v>
      </c>
      <c r="F10" s="408">
        <v>42176</v>
      </c>
      <c r="G10" s="274" t="s">
        <v>1879</v>
      </c>
      <c r="H10" s="270">
        <v>15</v>
      </c>
      <c r="I10" s="370" t="s">
        <v>1966</v>
      </c>
      <c r="P10" s="270"/>
    </row>
    <row r="11" spans="1:16" s="269" customFormat="1" ht="10.5" customHeight="1" outlineLevel="1">
      <c r="A11" s="270"/>
      <c r="B11" s="270"/>
      <c r="C11" s="274"/>
      <c r="D11" s="274" t="s">
        <v>1059</v>
      </c>
      <c r="E11" s="274"/>
      <c r="F11" s="408"/>
      <c r="G11" s="274"/>
      <c r="H11" s="270">
        <f>SUBTOTAL(9,H8:H10)</f>
        <v>28</v>
      </c>
      <c r="I11" s="370"/>
      <c r="P11" s="270"/>
    </row>
    <row r="12" spans="1:16" s="269" customFormat="1" ht="10.5" customHeight="1" outlineLevel="2">
      <c r="A12" s="29">
        <v>3</v>
      </c>
      <c r="B12" s="30">
        <v>2014</v>
      </c>
      <c r="C12" s="31" t="s">
        <v>239</v>
      </c>
      <c r="D12" s="32" t="s">
        <v>402</v>
      </c>
      <c r="E12" s="98" t="s">
        <v>290</v>
      </c>
      <c r="F12" s="406">
        <v>41700</v>
      </c>
      <c r="G12" s="31" t="s">
        <v>1333</v>
      </c>
      <c r="H12" s="29">
        <v>7</v>
      </c>
      <c r="I12" s="31" t="s">
        <v>360</v>
      </c>
      <c r="P12" s="270"/>
    </row>
    <row r="13" spans="1:16" s="269" customFormat="1" ht="10.5" customHeight="1" outlineLevel="2">
      <c r="A13" s="29">
        <v>5</v>
      </c>
      <c r="B13" s="30">
        <v>2014</v>
      </c>
      <c r="C13" s="31" t="s">
        <v>239</v>
      </c>
      <c r="D13" s="32" t="s">
        <v>402</v>
      </c>
      <c r="E13" s="98" t="s">
        <v>248</v>
      </c>
      <c r="F13" s="406">
        <v>41776</v>
      </c>
      <c r="G13" s="31" t="s">
        <v>1433</v>
      </c>
      <c r="H13" s="29">
        <v>5</v>
      </c>
      <c r="I13" s="31" t="s">
        <v>258</v>
      </c>
      <c r="P13" s="270"/>
    </row>
    <row r="14" spans="1:16" s="269" customFormat="1" ht="10.5" customHeight="1" outlineLevel="2">
      <c r="A14" s="270">
        <v>10</v>
      </c>
      <c r="B14" s="273">
        <v>2015</v>
      </c>
      <c r="C14" s="274" t="s">
        <v>239</v>
      </c>
      <c r="D14" s="274" t="s">
        <v>402</v>
      </c>
      <c r="E14" s="276" t="s">
        <v>286</v>
      </c>
      <c r="F14" s="408">
        <v>42288</v>
      </c>
      <c r="G14" s="274" t="s">
        <v>2010</v>
      </c>
      <c r="H14" s="270">
        <v>7</v>
      </c>
      <c r="I14" s="269" t="s">
        <v>316</v>
      </c>
      <c r="P14" s="270"/>
    </row>
    <row r="15" spans="1:16" s="269" customFormat="1" ht="10.5" customHeight="1" outlineLevel="1">
      <c r="A15" s="270"/>
      <c r="B15" s="273"/>
      <c r="C15" s="274"/>
      <c r="D15" s="274" t="s">
        <v>403</v>
      </c>
      <c r="E15" s="276"/>
      <c r="F15" s="408"/>
      <c r="G15" s="274"/>
      <c r="H15" s="270">
        <f>SUBTOTAL(9,H12:H14)</f>
        <v>19</v>
      </c>
      <c r="P15" s="270"/>
    </row>
    <row r="16" spans="1:16" s="269" customFormat="1" ht="10.5" customHeight="1" outlineLevel="2">
      <c r="A16" s="29">
        <v>3</v>
      </c>
      <c r="B16" s="30">
        <v>2014</v>
      </c>
      <c r="C16" s="31" t="s">
        <v>240</v>
      </c>
      <c r="D16" s="32" t="s">
        <v>1048</v>
      </c>
      <c r="E16" s="98" t="s">
        <v>290</v>
      </c>
      <c r="F16" s="406">
        <v>41700</v>
      </c>
      <c r="G16" s="31" t="s">
        <v>1334</v>
      </c>
      <c r="H16" s="29">
        <v>10</v>
      </c>
      <c r="I16" s="31" t="s">
        <v>293</v>
      </c>
      <c r="P16" s="270"/>
    </row>
    <row r="17" spans="1:16" s="269" customFormat="1" ht="10.5" customHeight="1" outlineLevel="2">
      <c r="A17" s="36">
        <v>2</v>
      </c>
      <c r="B17" s="37">
        <v>2013</v>
      </c>
      <c r="C17" s="38" t="s">
        <v>240</v>
      </c>
      <c r="D17" s="271" t="s">
        <v>385</v>
      </c>
      <c r="E17" s="38" t="s">
        <v>261</v>
      </c>
      <c r="F17" s="407">
        <v>41307</v>
      </c>
      <c r="G17" s="38" t="s">
        <v>974</v>
      </c>
      <c r="H17" s="36">
        <v>5</v>
      </c>
      <c r="I17" s="38" t="s">
        <v>267</v>
      </c>
      <c r="J17" s="52" t="s">
        <v>1821</v>
      </c>
      <c r="L17" s="40" t="s">
        <v>2103</v>
      </c>
      <c r="P17" s="270"/>
    </row>
    <row r="18" spans="1:16" s="269" customFormat="1" ht="10.5" customHeight="1" outlineLevel="2">
      <c r="A18" s="36">
        <v>10</v>
      </c>
      <c r="B18" s="37">
        <v>2013</v>
      </c>
      <c r="C18" s="38" t="s">
        <v>240</v>
      </c>
      <c r="D18" s="271" t="s">
        <v>385</v>
      </c>
      <c r="E18" s="45" t="s">
        <v>286</v>
      </c>
      <c r="F18" s="407">
        <v>41560</v>
      </c>
      <c r="G18" s="38" t="s">
        <v>1062</v>
      </c>
      <c r="H18" s="36">
        <v>3</v>
      </c>
      <c r="I18" s="38" t="s">
        <v>473</v>
      </c>
      <c r="P18" s="270"/>
    </row>
    <row r="19" spans="1:16" s="269" customFormat="1" ht="10.5" customHeight="1" outlineLevel="2">
      <c r="A19" s="29">
        <v>3</v>
      </c>
      <c r="B19" s="30">
        <v>2014</v>
      </c>
      <c r="C19" s="31" t="s">
        <v>240</v>
      </c>
      <c r="D19" s="32" t="s">
        <v>385</v>
      </c>
      <c r="E19" s="98" t="s">
        <v>290</v>
      </c>
      <c r="F19" s="406">
        <v>41700</v>
      </c>
      <c r="G19" s="31" t="s">
        <v>1335</v>
      </c>
      <c r="H19" s="29">
        <v>3</v>
      </c>
      <c r="I19" s="31" t="s">
        <v>292</v>
      </c>
      <c r="P19" s="270"/>
    </row>
    <row r="20" spans="1:16" s="269" customFormat="1" ht="10.5" customHeight="1" outlineLevel="2">
      <c r="A20" s="270">
        <v>6</v>
      </c>
      <c r="B20" s="270">
        <v>2015</v>
      </c>
      <c r="C20" s="274" t="s">
        <v>240</v>
      </c>
      <c r="D20" s="274" t="s">
        <v>385</v>
      </c>
      <c r="E20" s="274" t="s">
        <v>208</v>
      </c>
      <c r="F20" s="408">
        <v>42169</v>
      </c>
      <c r="G20" s="274" t="s">
        <v>1880</v>
      </c>
      <c r="H20" s="270">
        <v>3</v>
      </c>
      <c r="I20" s="274" t="s">
        <v>183</v>
      </c>
      <c r="P20" s="270"/>
    </row>
    <row r="21" spans="1:16" s="269" customFormat="1" ht="10.5" customHeight="1" outlineLevel="2">
      <c r="A21" s="270">
        <v>10</v>
      </c>
      <c r="B21" s="273">
        <v>2015</v>
      </c>
      <c r="C21" s="274" t="s">
        <v>240</v>
      </c>
      <c r="D21" s="274" t="s">
        <v>385</v>
      </c>
      <c r="E21" s="276" t="s">
        <v>286</v>
      </c>
      <c r="F21" s="408">
        <v>42288</v>
      </c>
      <c r="G21" s="274" t="s">
        <v>2011</v>
      </c>
      <c r="H21" s="270">
        <v>10</v>
      </c>
      <c r="I21" s="269" t="s">
        <v>320</v>
      </c>
      <c r="P21" s="270"/>
    </row>
    <row r="22" spans="1:16" s="269" customFormat="1" ht="10.5" customHeight="1" outlineLevel="2">
      <c r="A22" s="270">
        <v>10</v>
      </c>
      <c r="B22" s="273">
        <v>2015</v>
      </c>
      <c r="C22" s="274" t="s">
        <v>240</v>
      </c>
      <c r="D22" s="274" t="s">
        <v>385</v>
      </c>
      <c r="E22" s="276" t="s">
        <v>286</v>
      </c>
      <c r="F22" s="408">
        <v>42288</v>
      </c>
      <c r="G22" s="274" t="s">
        <v>2012</v>
      </c>
      <c r="H22" s="270">
        <v>3</v>
      </c>
      <c r="I22" s="269" t="s">
        <v>41</v>
      </c>
      <c r="P22" s="270"/>
    </row>
    <row r="23" spans="1:16" s="269" customFormat="1" ht="10.5" customHeight="1" outlineLevel="1">
      <c r="A23" s="270"/>
      <c r="B23" s="273"/>
      <c r="C23" s="274"/>
      <c r="D23" s="274" t="s">
        <v>1049</v>
      </c>
      <c r="E23" s="276"/>
      <c r="F23" s="408"/>
      <c r="G23" s="274"/>
      <c r="H23" s="270">
        <f>SUBTOTAL(9,H16:H22)</f>
        <v>37</v>
      </c>
      <c r="P23" s="270"/>
    </row>
    <row r="24" spans="1:16" s="269" customFormat="1" ht="10.5" customHeight="1" outlineLevel="2">
      <c r="A24" s="29">
        <v>3</v>
      </c>
      <c r="B24" s="30">
        <v>2014</v>
      </c>
      <c r="C24" s="31" t="s">
        <v>240</v>
      </c>
      <c r="D24" s="32" t="s">
        <v>61</v>
      </c>
      <c r="E24" s="98" t="s">
        <v>290</v>
      </c>
      <c r="F24" s="406">
        <v>41700</v>
      </c>
      <c r="G24" s="31" t="s">
        <v>1336</v>
      </c>
      <c r="H24" s="29">
        <v>3</v>
      </c>
      <c r="I24" s="31" t="s">
        <v>1561</v>
      </c>
      <c r="P24" s="270"/>
    </row>
    <row r="25" spans="1:16" s="269" customFormat="1" ht="10.5" customHeight="1" outlineLevel="2">
      <c r="A25" s="29">
        <v>6</v>
      </c>
      <c r="B25" s="30">
        <v>2014</v>
      </c>
      <c r="C25" s="31" t="s">
        <v>240</v>
      </c>
      <c r="D25" s="32" t="s">
        <v>61</v>
      </c>
      <c r="E25" s="98" t="s">
        <v>208</v>
      </c>
      <c r="F25" s="406">
        <v>41797</v>
      </c>
      <c r="G25" s="31" t="s">
        <v>1448</v>
      </c>
      <c r="H25" s="126">
        <v>3</v>
      </c>
      <c r="I25" s="130" t="s">
        <v>132</v>
      </c>
      <c r="P25" s="270"/>
    </row>
    <row r="26" spans="1:16" s="269" customFormat="1" ht="10.5" customHeight="1" outlineLevel="1">
      <c r="A26" s="29"/>
      <c r="B26" s="30"/>
      <c r="C26" s="31"/>
      <c r="D26" s="32" t="s">
        <v>62</v>
      </c>
      <c r="E26" s="98"/>
      <c r="F26" s="406"/>
      <c r="G26" s="31"/>
      <c r="H26" s="126">
        <f>SUBTOTAL(9,H24:H25)</f>
        <v>6</v>
      </c>
      <c r="I26" s="130"/>
      <c r="P26" s="270"/>
    </row>
    <row r="27" spans="1:16" s="269" customFormat="1" ht="10.5" customHeight="1" outlineLevel="2">
      <c r="A27" s="270"/>
      <c r="B27" s="273">
        <v>2015</v>
      </c>
      <c r="C27" s="274" t="s">
        <v>239</v>
      </c>
      <c r="D27" s="275" t="s">
        <v>398</v>
      </c>
      <c r="E27" s="276" t="s">
        <v>1961</v>
      </c>
      <c r="F27" s="408">
        <v>42161</v>
      </c>
      <c r="G27" s="274" t="s">
        <v>1962</v>
      </c>
      <c r="H27" s="270">
        <v>10</v>
      </c>
      <c r="I27" s="274" t="s">
        <v>252</v>
      </c>
      <c r="P27" s="270"/>
    </row>
    <row r="28" spans="1:16" s="269" customFormat="1" ht="10.5" customHeight="1" outlineLevel="1">
      <c r="A28" s="270"/>
      <c r="B28" s="273"/>
      <c r="C28" s="274"/>
      <c r="D28" s="275" t="s">
        <v>399</v>
      </c>
      <c r="E28" s="276"/>
      <c r="F28" s="408"/>
      <c r="G28" s="274"/>
      <c r="H28" s="270">
        <f>SUBTOTAL(9,H27:H27)</f>
        <v>10</v>
      </c>
      <c r="I28" s="274"/>
      <c r="P28" s="270"/>
    </row>
    <row r="29" spans="1:16" s="269" customFormat="1" ht="10.5" customHeight="1" outlineLevel="2">
      <c r="A29" s="29">
        <v>3</v>
      </c>
      <c r="B29" s="30">
        <v>2014</v>
      </c>
      <c r="C29" s="31" t="s">
        <v>240</v>
      </c>
      <c r="D29" s="32" t="s">
        <v>78</v>
      </c>
      <c r="E29" s="98" t="s">
        <v>290</v>
      </c>
      <c r="F29" s="406">
        <v>41700</v>
      </c>
      <c r="G29" s="31" t="s">
        <v>1063</v>
      </c>
      <c r="H29" s="29">
        <v>3</v>
      </c>
      <c r="I29" s="31" t="s">
        <v>12</v>
      </c>
      <c r="P29" s="270"/>
    </row>
    <row r="30" spans="1:16" s="269" customFormat="1" ht="10.5" customHeight="1" outlineLevel="2">
      <c r="A30" s="29">
        <v>11</v>
      </c>
      <c r="B30" s="30">
        <v>2014</v>
      </c>
      <c r="C30" s="31" t="s">
        <v>240</v>
      </c>
      <c r="D30" s="32" t="s">
        <v>78</v>
      </c>
      <c r="E30" s="98" t="s">
        <v>264</v>
      </c>
      <c r="F30" s="406">
        <v>41958</v>
      </c>
      <c r="G30" s="31" t="s">
        <v>1279</v>
      </c>
      <c r="H30" s="29">
        <v>10</v>
      </c>
      <c r="I30" s="31" t="s">
        <v>252</v>
      </c>
      <c r="P30" s="270"/>
    </row>
    <row r="31" spans="1:16" s="269" customFormat="1" ht="10.5" customHeight="1" outlineLevel="2">
      <c r="A31" s="270">
        <v>3</v>
      </c>
      <c r="B31" s="273">
        <v>2015</v>
      </c>
      <c r="C31" s="274" t="s">
        <v>240</v>
      </c>
      <c r="D31" s="275" t="s">
        <v>78</v>
      </c>
      <c r="E31" s="276" t="s">
        <v>251</v>
      </c>
      <c r="F31" s="408">
        <v>42077</v>
      </c>
      <c r="G31" s="274" t="s">
        <v>1822</v>
      </c>
      <c r="H31" s="270">
        <v>10</v>
      </c>
      <c r="I31" s="274" t="s">
        <v>252</v>
      </c>
      <c r="P31" s="270"/>
    </row>
    <row r="32" spans="1:16" s="269" customFormat="1" ht="10.5" customHeight="1" outlineLevel="1">
      <c r="A32" s="270"/>
      <c r="B32" s="273"/>
      <c r="C32" s="274"/>
      <c r="D32" s="275" t="s">
        <v>79</v>
      </c>
      <c r="E32" s="276"/>
      <c r="F32" s="408"/>
      <c r="G32" s="274"/>
      <c r="H32" s="270">
        <f>SUBTOTAL(9,H29:H31)</f>
        <v>23</v>
      </c>
      <c r="I32" s="274"/>
      <c r="P32" s="270"/>
    </row>
    <row r="33" spans="1:16" s="269" customFormat="1" ht="10.5" customHeight="1" outlineLevel="2">
      <c r="A33" s="36">
        <v>3</v>
      </c>
      <c r="B33" s="36">
        <v>2013</v>
      </c>
      <c r="C33" s="38" t="s">
        <v>240</v>
      </c>
      <c r="D33" s="39" t="s">
        <v>297</v>
      </c>
      <c r="E33" s="38" t="s">
        <v>290</v>
      </c>
      <c r="F33" s="407">
        <v>41336</v>
      </c>
      <c r="G33" s="38" t="s">
        <v>978</v>
      </c>
      <c r="H33" s="36">
        <v>3</v>
      </c>
      <c r="I33" s="38" t="s">
        <v>253</v>
      </c>
      <c r="P33" s="270"/>
    </row>
    <row r="34" spans="1:16" s="269" customFormat="1" ht="10.5" customHeight="1" outlineLevel="2">
      <c r="A34" s="36">
        <v>10</v>
      </c>
      <c r="B34" s="37">
        <v>2013</v>
      </c>
      <c r="C34" s="38" t="s">
        <v>240</v>
      </c>
      <c r="D34" s="271" t="s">
        <v>297</v>
      </c>
      <c r="E34" s="45" t="s">
        <v>286</v>
      </c>
      <c r="F34" s="407">
        <v>41560</v>
      </c>
      <c r="G34" s="38" t="s">
        <v>1065</v>
      </c>
      <c r="H34" s="36">
        <v>10</v>
      </c>
      <c r="I34" s="38" t="s">
        <v>311</v>
      </c>
      <c r="P34" s="270"/>
    </row>
    <row r="35" spans="1:16" s="269" customFormat="1" ht="10.5" customHeight="1" outlineLevel="2">
      <c r="A35" s="29">
        <v>3</v>
      </c>
      <c r="B35" s="30">
        <v>2014</v>
      </c>
      <c r="C35" s="31" t="s">
        <v>240</v>
      </c>
      <c r="D35" s="32" t="s">
        <v>297</v>
      </c>
      <c r="E35" s="98" t="s">
        <v>290</v>
      </c>
      <c r="F35" s="406">
        <v>41700</v>
      </c>
      <c r="G35" s="31" t="s">
        <v>1337</v>
      </c>
      <c r="H35" s="29">
        <v>3</v>
      </c>
      <c r="I35" s="31" t="s">
        <v>92</v>
      </c>
      <c r="P35" s="270"/>
    </row>
    <row r="36" spans="1:16" s="269" customFormat="1" ht="10.5" customHeight="1" outlineLevel="2">
      <c r="A36" s="29">
        <v>3</v>
      </c>
      <c r="B36" s="30">
        <v>2014</v>
      </c>
      <c r="C36" s="31" t="s">
        <v>240</v>
      </c>
      <c r="D36" s="32" t="s">
        <v>297</v>
      </c>
      <c r="E36" s="98" t="s">
        <v>290</v>
      </c>
      <c r="F36" s="406">
        <v>41700</v>
      </c>
      <c r="G36" s="31" t="s">
        <v>1338</v>
      </c>
      <c r="H36" s="29">
        <v>10</v>
      </c>
      <c r="I36" s="31" t="s">
        <v>492</v>
      </c>
      <c r="P36" s="270"/>
    </row>
    <row r="37" spans="1:16" s="269" customFormat="1" ht="10.5" customHeight="1" outlineLevel="2">
      <c r="A37" s="29">
        <v>3</v>
      </c>
      <c r="B37" s="30">
        <v>2014</v>
      </c>
      <c r="C37" s="31" t="s">
        <v>240</v>
      </c>
      <c r="D37" s="32" t="s">
        <v>297</v>
      </c>
      <c r="E37" s="98" t="s">
        <v>290</v>
      </c>
      <c r="F37" s="406">
        <v>41700</v>
      </c>
      <c r="G37" s="31" t="s">
        <v>1339</v>
      </c>
      <c r="H37" s="29">
        <v>7</v>
      </c>
      <c r="I37" s="31" t="s">
        <v>15</v>
      </c>
      <c r="P37" s="270"/>
    </row>
    <row r="38" spans="1:16" s="269" customFormat="1" ht="10.5" customHeight="1" outlineLevel="2">
      <c r="A38" s="29">
        <v>3</v>
      </c>
      <c r="B38" s="30">
        <v>2014</v>
      </c>
      <c r="C38" s="31" t="s">
        <v>240</v>
      </c>
      <c r="D38" s="32" t="s">
        <v>297</v>
      </c>
      <c r="E38" s="98" t="s">
        <v>246</v>
      </c>
      <c r="F38" s="406">
        <v>41714</v>
      </c>
      <c r="G38" s="31" t="s">
        <v>1411</v>
      </c>
      <c r="H38" s="29">
        <v>10</v>
      </c>
      <c r="I38" s="31" t="s">
        <v>252</v>
      </c>
      <c r="P38" s="270"/>
    </row>
    <row r="39" spans="1:16" s="269" customFormat="1" ht="10.5" customHeight="1" outlineLevel="2">
      <c r="A39" s="29">
        <v>6</v>
      </c>
      <c r="B39" s="30">
        <v>2014</v>
      </c>
      <c r="C39" s="31" t="s">
        <v>240</v>
      </c>
      <c r="D39" s="32" t="s">
        <v>297</v>
      </c>
      <c r="E39" s="98" t="s">
        <v>208</v>
      </c>
      <c r="F39" s="406">
        <v>41797</v>
      </c>
      <c r="G39" s="31" t="s">
        <v>1449</v>
      </c>
      <c r="H39" s="126">
        <v>3</v>
      </c>
      <c r="I39" s="130" t="s">
        <v>143</v>
      </c>
      <c r="P39" s="270"/>
    </row>
    <row r="40" spans="1:16" s="269" customFormat="1" ht="10.5" customHeight="1" outlineLevel="2">
      <c r="A40" s="29">
        <v>10</v>
      </c>
      <c r="B40" s="29">
        <v>2014</v>
      </c>
      <c r="C40" s="62" t="s">
        <v>240</v>
      </c>
      <c r="D40" s="104" t="s">
        <v>297</v>
      </c>
      <c r="E40" s="31" t="s">
        <v>286</v>
      </c>
      <c r="F40" s="409">
        <v>41924</v>
      </c>
      <c r="G40" s="31" t="s">
        <v>1598</v>
      </c>
      <c r="H40" s="29">
        <v>7</v>
      </c>
      <c r="I40" s="31" t="s">
        <v>454</v>
      </c>
      <c r="P40" s="270"/>
    </row>
    <row r="41" spans="1:16" s="269" customFormat="1" ht="10.5" customHeight="1" outlineLevel="2">
      <c r="A41" s="29">
        <v>10</v>
      </c>
      <c r="B41" s="29">
        <v>2014</v>
      </c>
      <c r="C41" s="62" t="s">
        <v>240</v>
      </c>
      <c r="D41" s="104" t="s">
        <v>297</v>
      </c>
      <c r="E41" s="31" t="s">
        <v>286</v>
      </c>
      <c r="F41" s="409">
        <v>41924</v>
      </c>
      <c r="G41" s="31" t="s">
        <v>1599</v>
      </c>
      <c r="H41" s="29">
        <v>3</v>
      </c>
      <c r="I41" s="31" t="s">
        <v>847</v>
      </c>
      <c r="P41" s="270"/>
    </row>
    <row r="42" spans="1:16" s="269" customFormat="1" ht="10.5" customHeight="1" outlineLevel="2">
      <c r="A42" s="273">
        <v>3</v>
      </c>
      <c r="B42" s="270">
        <v>2015</v>
      </c>
      <c r="C42" s="274" t="s">
        <v>240</v>
      </c>
      <c r="D42" s="277" t="s">
        <v>297</v>
      </c>
      <c r="E42" s="274" t="s">
        <v>290</v>
      </c>
      <c r="F42" s="408">
        <v>42064</v>
      </c>
      <c r="G42" s="274" t="s">
        <v>1741</v>
      </c>
      <c r="H42" s="270">
        <v>3</v>
      </c>
      <c r="I42" s="274" t="s">
        <v>1742</v>
      </c>
      <c r="P42" s="270"/>
    </row>
    <row r="43" spans="1:16" s="269" customFormat="1" ht="10.5" customHeight="1" outlineLevel="2">
      <c r="A43" s="273">
        <v>3</v>
      </c>
      <c r="B43" s="270">
        <v>2015</v>
      </c>
      <c r="C43" s="274" t="s">
        <v>240</v>
      </c>
      <c r="D43" s="277" t="s">
        <v>297</v>
      </c>
      <c r="E43" s="274" t="s">
        <v>290</v>
      </c>
      <c r="F43" s="408">
        <v>42064</v>
      </c>
      <c r="G43" s="274" t="s">
        <v>1339</v>
      </c>
      <c r="H43" s="270">
        <v>10</v>
      </c>
      <c r="I43" s="274" t="s">
        <v>138</v>
      </c>
      <c r="P43" s="270"/>
    </row>
    <row r="44" spans="1:16" s="269" customFormat="1" ht="10.5" customHeight="1" outlineLevel="2">
      <c r="A44" s="270">
        <v>6</v>
      </c>
      <c r="B44" s="270">
        <v>2015</v>
      </c>
      <c r="C44" s="274" t="s">
        <v>240</v>
      </c>
      <c r="D44" s="274" t="s">
        <v>297</v>
      </c>
      <c r="E44" s="274" t="s">
        <v>208</v>
      </c>
      <c r="F44" s="408">
        <v>42169</v>
      </c>
      <c r="G44" s="274" t="s">
        <v>1881</v>
      </c>
      <c r="H44" s="270">
        <v>7</v>
      </c>
      <c r="I44" s="274" t="s">
        <v>134</v>
      </c>
      <c r="P44" s="270"/>
    </row>
    <row r="45" spans="1:16" s="269" customFormat="1" ht="10.5" customHeight="1" outlineLevel="2">
      <c r="A45" s="270">
        <v>6</v>
      </c>
      <c r="B45" s="270">
        <v>2015</v>
      </c>
      <c r="C45" s="274" t="s">
        <v>240</v>
      </c>
      <c r="D45" s="274" t="s">
        <v>297</v>
      </c>
      <c r="E45" s="274" t="s">
        <v>208</v>
      </c>
      <c r="F45" s="408">
        <v>42169</v>
      </c>
      <c r="G45" s="274" t="s">
        <v>1882</v>
      </c>
      <c r="H45" s="270">
        <v>3</v>
      </c>
      <c r="I45" s="274" t="s">
        <v>143</v>
      </c>
      <c r="P45" s="270"/>
    </row>
    <row r="46" spans="1:16" s="269" customFormat="1" ht="10.5" customHeight="1" outlineLevel="2">
      <c r="A46" s="270">
        <v>6</v>
      </c>
      <c r="B46" s="270">
        <v>2015</v>
      </c>
      <c r="C46" s="274" t="s">
        <v>240</v>
      </c>
      <c r="D46" s="274" t="s">
        <v>297</v>
      </c>
      <c r="E46" s="274" t="s">
        <v>1965</v>
      </c>
      <c r="F46" s="408">
        <v>42176</v>
      </c>
      <c r="G46" s="274" t="s">
        <v>1967</v>
      </c>
      <c r="H46" s="270">
        <v>15</v>
      </c>
      <c r="I46" s="370" t="s">
        <v>1968</v>
      </c>
      <c r="P46" s="270"/>
    </row>
    <row r="47" spans="1:16" s="269" customFormat="1" ht="10.5" customHeight="1" outlineLevel="2">
      <c r="A47" s="270">
        <v>10</v>
      </c>
      <c r="B47" s="273">
        <v>2015</v>
      </c>
      <c r="C47" s="274" t="s">
        <v>240</v>
      </c>
      <c r="D47" s="274" t="s">
        <v>297</v>
      </c>
      <c r="E47" s="276" t="s">
        <v>286</v>
      </c>
      <c r="F47" s="408">
        <v>42288</v>
      </c>
      <c r="G47" s="274" t="s">
        <v>2013</v>
      </c>
      <c r="H47" s="270">
        <v>10</v>
      </c>
      <c r="I47" s="269" t="s">
        <v>2014</v>
      </c>
      <c r="P47" s="270"/>
    </row>
    <row r="48" spans="1:16" s="269" customFormat="1" ht="10.5" customHeight="1" outlineLevel="2">
      <c r="A48" s="270">
        <v>10</v>
      </c>
      <c r="B48" s="273">
        <v>2015</v>
      </c>
      <c r="C48" s="274" t="s">
        <v>240</v>
      </c>
      <c r="D48" s="274" t="s">
        <v>297</v>
      </c>
      <c r="E48" s="276" t="s">
        <v>286</v>
      </c>
      <c r="F48" s="408">
        <v>42288</v>
      </c>
      <c r="G48" s="274" t="s">
        <v>2015</v>
      </c>
      <c r="H48" s="270">
        <v>3</v>
      </c>
      <c r="I48" s="269" t="s">
        <v>2016</v>
      </c>
      <c r="P48" s="270"/>
    </row>
    <row r="49" spans="1:16" s="269" customFormat="1" ht="10.5" customHeight="1" outlineLevel="2">
      <c r="A49" s="270">
        <v>10</v>
      </c>
      <c r="B49" s="273">
        <v>2015</v>
      </c>
      <c r="C49" s="274" t="s">
        <v>240</v>
      </c>
      <c r="D49" s="274" t="s">
        <v>297</v>
      </c>
      <c r="E49" s="276" t="s">
        <v>286</v>
      </c>
      <c r="F49" s="408">
        <v>42288</v>
      </c>
      <c r="G49" s="274" t="s">
        <v>2017</v>
      </c>
      <c r="H49" s="270">
        <v>10</v>
      </c>
      <c r="I49" s="269" t="s">
        <v>310</v>
      </c>
      <c r="P49" s="270"/>
    </row>
    <row r="50" spans="1:16" s="269" customFormat="1" ht="10.5" customHeight="1" outlineLevel="1">
      <c r="A50" s="270"/>
      <c r="B50" s="273"/>
      <c r="C50" s="274"/>
      <c r="D50" s="274" t="s">
        <v>298</v>
      </c>
      <c r="E50" s="276"/>
      <c r="F50" s="408"/>
      <c r="G50" s="274"/>
      <c r="H50" s="270">
        <f>SUBTOTAL(9,H33:H49)</f>
        <v>117</v>
      </c>
      <c r="P50" s="270"/>
    </row>
    <row r="51" spans="1:16" s="269" customFormat="1" ht="10.5" customHeight="1" outlineLevel="2">
      <c r="A51" s="128">
        <v>2</v>
      </c>
      <c r="B51" s="37">
        <v>2013</v>
      </c>
      <c r="C51" s="38" t="s">
        <v>240</v>
      </c>
      <c r="D51" s="271" t="s">
        <v>742</v>
      </c>
      <c r="E51" s="45" t="s">
        <v>251</v>
      </c>
      <c r="F51" s="407">
        <v>41321</v>
      </c>
      <c r="G51" s="38" t="s">
        <v>956</v>
      </c>
      <c r="H51" s="36">
        <v>5</v>
      </c>
      <c r="I51" s="38" t="s">
        <v>326</v>
      </c>
      <c r="P51" s="270"/>
    </row>
    <row r="52" spans="1:16" s="269" customFormat="1" ht="10.5" customHeight="1" outlineLevel="2">
      <c r="A52" s="36">
        <v>3</v>
      </c>
      <c r="B52" s="36">
        <v>2013</v>
      </c>
      <c r="C52" s="38" t="s">
        <v>240</v>
      </c>
      <c r="D52" s="39" t="s">
        <v>493</v>
      </c>
      <c r="E52" s="38" t="s">
        <v>290</v>
      </c>
      <c r="F52" s="407">
        <v>41336</v>
      </c>
      <c r="G52" s="38" t="s">
        <v>979</v>
      </c>
      <c r="H52" s="36">
        <v>7</v>
      </c>
      <c r="I52" s="38" t="s">
        <v>359</v>
      </c>
      <c r="P52" s="270"/>
    </row>
    <row r="53" spans="1:16" s="269" customFormat="1" ht="10.5" customHeight="1" outlineLevel="2">
      <c r="A53" s="36">
        <v>3</v>
      </c>
      <c r="B53" s="36">
        <v>2013</v>
      </c>
      <c r="C53" s="38" t="s">
        <v>240</v>
      </c>
      <c r="D53" s="39" t="s">
        <v>493</v>
      </c>
      <c r="E53" s="38" t="s">
        <v>290</v>
      </c>
      <c r="F53" s="407">
        <v>41336</v>
      </c>
      <c r="G53" s="38" t="s">
        <v>433</v>
      </c>
      <c r="H53" s="36">
        <v>10</v>
      </c>
      <c r="I53" s="38" t="s">
        <v>418</v>
      </c>
      <c r="P53" s="270"/>
    </row>
    <row r="54" spans="1:16" s="269" customFormat="1" ht="10.5" customHeight="1" outlineLevel="2">
      <c r="A54" s="36">
        <v>3</v>
      </c>
      <c r="B54" s="36">
        <v>2013</v>
      </c>
      <c r="C54" s="38" t="s">
        <v>240</v>
      </c>
      <c r="D54" s="39" t="s">
        <v>493</v>
      </c>
      <c r="E54" s="38" t="s">
        <v>290</v>
      </c>
      <c r="F54" s="407">
        <v>41336</v>
      </c>
      <c r="G54" s="38" t="s">
        <v>980</v>
      </c>
      <c r="H54" s="36">
        <v>3</v>
      </c>
      <c r="I54" s="38" t="s">
        <v>28</v>
      </c>
      <c r="P54" s="270"/>
    </row>
    <row r="55" spans="1:16" s="269" customFormat="1" ht="10.5" customHeight="1" outlineLevel="2">
      <c r="A55" s="36">
        <v>3</v>
      </c>
      <c r="B55" s="36">
        <v>2013</v>
      </c>
      <c r="C55" s="38" t="s">
        <v>240</v>
      </c>
      <c r="D55" s="39" t="s">
        <v>493</v>
      </c>
      <c r="E55" s="38" t="s">
        <v>290</v>
      </c>
      <c r="F55" s="407">
        <v>41336</v>
      </c>
      <c r="G55" s="38" t="s">
        <v>749</v>
      </c>
      <c r="H55" s="36">
        <v>7</v>
      </c>
      <c r="I55" s="38" t="s">
        <v>99</v>
      </c>
      <c r="P55" s="270"/>
    </row>
    <row r="56" spans="1:16" s="269" customFormat="1" ht="10.5" customHeight="1" outlineLevel="2">
      <c r="A56" s="36">
        <v>6</v>
      </c>
      <c r="B56" s="36">
        <v>2013</v>
      </c>
      <c r="C56" s="45" t="s">
        <v>240</v>
      </c>
      <c r="D56" s="271" t="s">
        <v>742</v>
      </c>
      <c r="E56" s="38" t="s">
        <v>208</v>
      </c>
      <c r="F56" s="407">
        <v>41434</v>
      </c>
      <c r="G56" s="38" t="s">
        <v>1066</v>
      </c>
      <c r="H56" s="36">
        <v>10</v>
      </c>
      <c r="I56" s="38" t="s">
        <v>162</v>
      </c>
      <c r="P56" s="270"/>
    </row>
    <row r="57" spans="1:16" s="269" customFormat="1" ht="10.5" customHeight="1" outlineLevel="2">
      <c r="A57" s="128">
        <v>6</v>
      </c>
      <c r="B57" s="36">
        <v>2013</v>
      </c>
      <c r="C57" s="45" t="s">
        <v>240</v>
      </c>
      <c r="D57" s="271" t="s">
        <v>742</v>
      </c>
      <c r="E57" s="38" t="s">
        <v>208</v>
      </c>
      <c r="F57" s="407">
        <v>41434</v>
      </c>
      <c r="G57" s="38" t="s">
        <v>1067</v>
      </c>
      <c r="H57" s="36">
        <v>3</v>
      </c>
      <c r="I57" s="38" t="s">
        <v>171</v>
      </c>
      <c r="P57" s="270"/>
    </row>
    <row r="58" spans="1:16" s="269" customFormat="1" ht="10.5" customHeight="1" outlineLevel="2">
      <c r="A58" s="36">
        <v>11</v>
      </c>
      <c r="B58" s="36">
        <v>2013</v>
      </c>
      <c r="C58" s="45" t="s">
        <v>240</v>
      </c>
      <c r="D58" s="271" t="s">
        <v>742</v>
      </c>
      <c r="E58" s="38" t="s">
        <v>199</v>
      </c>
      <c r="F58" s="407">
        <v>41582</v>
      </c>
      <c r="G58" s="38" t="s">
        <v>1280</v>
      </c>
      <c r="H58" s="36">
        <v>5</v>
      </c>
      <c r="I58" s="38" t="s">
        <v>267</v>
      </c>
      <c r="J58" s="40" t="s">
        <v>2103</v>
      </c>
      <c r="P58" s="270"/>
    </row>
    <row r="59" spans="1:16" s="269" customFormat="1" ht="10.5" customHeight="1" outlineLevel="2">
      <c r="A59" s="29">
        <v>3</v>
      </c>
      <c r="B59" s="30">
        <v>2014</v>
      </c>
      <c r="C59" s="31" t="s">
        <v>240</v>
      </c>
      <c r="D59" s="32" t="s">
        <v>742</v>
      </c>
      <c r="E59" s="98" t="s">
        <v>290</v>
      </c>
      <c r="F59" s="406">
        <v>41700</v>
      </c>
      <c r="G59" s="31" t="s">
        <v>1340</v>
      </c>
      <c r="H59" s="29">
        <v>10</v>
      </c>
      <c r="I59" s="31" t="s">
        <v>977</v>
      </c>
      <c r="P59" s="270"/>
    </row>
    <row r="60" spans="1:16" s="269" customFormat="1" ht="10.5" customHeight="1" outlineLevel="2">
      <c r="A60" s="29">
        <v>5</v>
      </c>
      <c r="B60" s="30">
        <v>2014</v>
      </c>
      <c r="C60" s="31" t="s">
        <v>240</v>
      </c>
      <c r="D60" s="32" t="s">
        <v>742</v>
      </c>
      <c r="E60" s="98" t="s">
        <v>261</v>
      </c>
      <c r="F60" s="406">
        <v>41790</v>
      </c>
      <c r="G60" s="31" t="s">
        <v>1566</v>
      </c>
      <c r="H60" s="126">
        <v>10</v>
      </c>
      <c r="I60" s="130" t="s">
        <v>327</v>
      </c>
      <c r="P60" s="270"/>
    </row>
    <row r="61" spans="1:16" s="269" customFormat="1" ht="10.5" customHeight="1" outlineLevel="2">
      <c r="A61" s="29">
        <v>6</v>
      </c>
      <c r="B61" s="30">
        <v>2014</v>
      </c>
      <c r="C61" s="31" t="s">
        <v>240</v>
      </c>
      <c r="D61" s="32" t="s">
        <v>742</v>
      </c>
      <c r="E61" s="98" t="s">
        <v>208</v>
      </c>
      <c r="F61" s="406">
        <v>41797</v>
      </c>
      <c r="G61" s="31" t="s">
        <v>1450</v>
      </c>
      <c r="H61" s="126">
        <v>7</v>
      </c>
      <c r="I61" s="130" t="s">
        <v>182</v>
      </c>
      <c r="P61" s="270"/>
    </row>
    <row r="62" spans="1:16" s="269" customFormat="1" ht="10.5" customHeight="1" outlineLevel="2">
      <c r="A62" s="29">
        <v>7</v>
      </c>
      <c r="B62" s="30">
        <v>2014</v>
      </c>
      <c r="C62" s="31" t="s">
        <v>240</v>
      </c>
      <c r="D62" s="32" t="s">
        <v>742</v>
      </c>
      <c r="E62" s="98" t="s">
        <v>271</v>
      </c>
      <c r="F62" s="406">
        <v>41825</v>
      </c>
      <c r="G62" s="31" t="s">
        <v>1566</v>
      </c>
      <c r="H62" s="126">
        <v>5</v>
      </c>
      <c r="I62" s="130" t="s">
        <v>327</v>
      </c>
      <c r="J62" s="62" t="s">
        <v>2104</v>
      </c>
      <c r="P62" s="270"/>
    </row>
    <row r="63" spans="1:16" s="269" customFormat="1" ht="10.5" customHeight="1" outlineLevel="2">
      <c r="A63" s="273">
        <v>3</v>
      </c>
      <c r="B63" s="270">
        <v>2015</v>
      </c>
      <c r="C63" s="274" t="s">
        <v>240</v>
      </c>
      <c r="D63" s="277" t="s">
        <v>742</v>
      </c>
      <c r="E63" s="274" t="s">
        <v>290</v>
      </c>
      <c r="F63" s="408">
        <v>42064</v>
      </c>
      <c r="G63" s="274" t="s">
        <v>1743</v>
      </c>
      <c r="H63" s="270">
        <v>3</v>
      </c>
      <c r="I63" s="274" t="s">
        <v>91</v>
      </c>
      <c r="P63" s="270"/>
    </row>
    <row r="64" spans="1:16" s="269" customFormat="1" ht="10.5" customHeight="1" outlineLevel="2">
      <c r="A64" s="273">
        <v>3</v>
      </c>
      <c r="B64" s="270">
        <v>2015</v>
      </c>
      <c r="C64" s="274" t="s">
        <v>240</v>
      </c>
      <c r="D64" s="277" t="s">
        <v>742</v>
      </c>
      <c r="E64" s="274" t="s">
        <v>290</v>
      </c>
      <c r="F64" s="408">
        <v>42064</v>
      </c>
      <c r="G64" s="274" t="s">
        <v>1744</v>
      </c>
      <c r="H64" s="270">
        <v>7</v>
      </c>
      <c r="I64" s="274" t="s">
        <v>1365</v>
      </c>
      <c r="P64" s="270"/>
    </row>
    <row r="65" spans="1:16" s="269" customFormat="1" ht="10.5" customHeight="1" outlineLevel="2">
      <c r="A65" s="273">
        <v>3</v>
      </c>
      <c r="B65" s="270">
        <v>2015</v>
      </c>
      <c r="C65" s="274" t="s">
        <v>240</v>
      </c>
      <c r="D65" s="277" t="s">
        <v>742</v>
      </c>
      <c r="E65" s="274" t="s">
        <v>199</v>
      </c>
      <c r="F65" s="408">
        <v>42077</v>
      </c>
      <c r="G65" s="274" t="s">
        <v>1856</v>
      </c>
      <c r="H65" s="270">
        <v>5</v>
      </c>
      <c r="I65" s="274" t="s">
        <v>241</v>
      </c>
      <c r="P65" s="270"/>
    </row>
    <row r="66" spans="1:16" s="269" customFormat="1" ht="10.5" customHeight="1" outlineLevel="2">
      <c r="A66" s="273">
        <v>3</v>
      </c>
      <c r="B66" s="270">
        <v>2015</v>
      </c>
      <c r="C66" s="274" t="s">
        <v>240</v>
      </c>
      <c r="D66" s="277" t="s">
        <v>742</v>
      </c>
      <c r="E66" s="274" t="s">
        <v>246</v>
      </c>
      <c r="F66" s="408">
        <v>42092</v>
      </c>
      <c r="G66" s="274" t="s">
        <v>1857</v>
      </c>
      <c r="H66" s="270">
        <v>10</v>
      </c>
      <c r="I66" s="274" t="s">
        <v>252</v>
      </c>
      <c r="P66" s="270"/>
    </row>
    <row r="67" spans="1:16" s="269" customFormat="1" ht="10.5" customHeight="1" outlineLevel="2">
      <c r="A67" s="270">
        <v>6</v>
      </c>
      <c r="B67" s="270">
        <v>2015</v>
      </c>
      <c r="C67" s="274" t="s">
        <v>240</v>
      </c>
      <c r="D67" s="274" t="s">
        <v>742</v>
      </c>
      <c r="E67" s="274" t="s">
        <v>208</v>
      </c>
      <c r="F67" s="408">
        <v>42169</v>
      </c>
      <c r="G67" s="274" t="s">
        <v>1883</v>
      </c>
      <c r="H67" s="270">
        <v>7</v>
      </c>
      <c r="I67" s="274" t="s">
        <v>175</v>
      </c>
      <c r="P67" s="270"/>
    </row>
    <row r="68" spans="1:16" s="269" customFormat="1" ht="10.5" customHeight="1" outlineLevel="2">
      <c r="A68" s="270">
        <v>6</v>
      </c>
      <c r="B68" s="270">
        <v>2015</v>
      </c>
      <c r="C68" s="274" t="s">
        <v>240</v>
      </c>
      <c r="D68" s="274" t="s">
        <v>742</v>
      </c>
      <c r="E68" s="274" t="s">
        <v>208</v>
      </c>
      <c r="F68" s="408">
        <v>42169</v>
      </c>
      <c r="G68" s="274" t="s">
        <v>1884</v>
      </c>
      <c r="H68" s="270">
        <v>10</v>
      </c>
      <c r="I68" s="274" t="s">
        <v>140</v>
      </c>
      <c r="P68" s="270"/>
    </row>
    <row r="69" spans="1:16" s="269" customFormat="1" ht="10.5" customHeight="1" outlineLevel="2">
      <c r="A69" s="270">
        <v>6</v>
      </c>
      <c r="B69" s="270">
        <v>2015</v>
      </c>
      <c r="C69" s="274" t="s">
        <v>240</v>
      </c>
      <c r="D69" s="274" t="s">
        <v>742</v>
      </c>
      <c r="E69" s="371" t="s">
        <v>1965</v>
      </c>
      <c r="F69" s="408">
        <v>42176</v>
      </c>
      <c r="G69" s="274" t="s">
        <v>1883</v>
      </c>
      <c r="H69" s="270">
        <v>10</v>
      </c>
      <c r="I69" s="372" t="s">
        <v>1969</v>
      </c>
      <c r="P69" s="270"/>
    </row>
    <row r="70" spans="1:16" s="269" customFormat="1" ht="10.5" customHeight="1" outlineLevel="2">
      <c r="A70" s="270">
        <v>6</v>
      </c>
      <c r="B70" s="270">
        <v>2015</v>
      </c>
      <c r="C70" s="274" t="s">
        <v>240</v>
      </c>
      <c r="D70" s="274" t="s">
        <v>742</v>
      </c>
      <c r="E70" s="371" t="s">
        <v>1965</v>
      </c>
      <c r="F70" s="408">
        <v>42176</v>
      </c>
      <c r="G70" s="274" t="s">
        <v>1970</v>
      </c>
      <c r="H70" s="270">
        <v>5</v>
      </c>
      <c r="I70" s="372" t="s">
        <v>1971</v>
      </c>
      <c r="P70" s="270"/>
    </row>
    <row r="71" spans="1:16" s="269" customFormat="1" ht="10.5" customHeight="1" outlineLevel="1">
      <c r="A71" s="270"/>
      <c r="B71" s="270"/>
      <c r="C71" s="274"/>
      <c r="D71" s="274" t="s">
        <v>743</v>
      </c>
      <c r="E71" s="371"/>
      <c r="F71" s="408"/>
      <c r="G71" s="274"/>
      <c r="H71" s="270">
        <f>SUBTOTAL(9,H51:H70)</f>
        <v>139</v>
      </c>
      <c r="I71" s="372"/>
      <c r="P71" s="270"/>
    </row>
    <row r="72" spans="1:16" s="269" customFormat="1" ht="10.5" customHeight="1" outlineLevel="2">
      <c r="A72" s="29">
        <v>3</v>
      </c>
      <c r="B72" s="30">
        <v>2014</v>
      </c>
      <c r="C72" s="31" t="s">
        <v>488</v>
      </c>
      <c r="D72" s="32" t="s">
        <v>191</v>
      </c>
      <c r="E72" s="98" t="s">
        <v>290</v>
      </c>
      <c r="F72" s="406">
        <v>41700</v>
      </c>
      <c r="G72" s="31" t="s">
        <v>451</v>
      </c>
      <c r="H72" s="29">
        <v>10</v>
      </c>
      <c r="I72" s="31" t="s">
        <v>82</v>
      </c>
      <c r="P72" s="270"/>
    </row>
    <row r="73" spans="1:16" s="269" customFormat="1" ht="10.5" customHeight="1" outlineLevel="2">
      <c r="A73" s="29">
        <v>3</v>
      </c>
      <c r="B73" s="30">
        <v>2014</v>
      </c>
      <c r="C73" s="31" t="s">
        <v>488</v>
      </c>
      <c r="D73" s="32" t="s">
        <v>191</v>
      </c>
      <c r="E73" s="98" t="s">
        <v>260</v>
      </c>
      <c r="F73" s="406">
        <v>41713</v>
      </c>
      <c r="G73" s="31" t="s">
        <v>451</v>
      </c>
      <c r="H73" s="29">
        <v>5</v>
      </c>
      <c r="I73" s="31" t="s">
        <v>267</v>
      </c>
      <c r="J73" s="52" t="s">
        <v>1821</v>
      </c>
      <c r="L73" s="62" t="s">
        <v>2103</v>
      </c>
      <c r="P73" s="270"/>
    </row>
    <row r="74" spans="1:16" s="269" customFormat="1" ht="10.5" customHeight="1" outlineLevel="1">
      <c r="A74" s="29"/>
      <c r="B74" s="30"/>
      <c r="C74" s="31"/>
      <c r="D74" s="32" t="s">
        <v>192</v>
      </c>
      <c r="E74" s="98"/>
      <c r="F74" s="406"/>
      <c r="G74" s="31"/>
      <c r="H74" s="29">
        <f>SUBTOTAL(9,H72:H73)</f>
        <v>15</v>
      </c>
      <c r="I74" s="31"/>
      <c r="J74" s="52"/>
      <c r="L74" s="62"/>
      <c r="P74" s="270"/>
    </row>
    <row r="75" spans="1:16" s="269" customFormat="1" ht="10.5" customHeight="1" outlineLevel="2">
      <c r="A75" s="270">
        <v>6</v>
      </c>
      <c r="B75" s="270">
        <v>2015</v>
      </c>
      <c r="C75" s="274" t="s">
        <v>239</v>
      </c>
      <c r="D75" s="274" t="s">
        <v>1699</v>
      </c>
      <c r="E75" s="274" t="s">
        <v>208</v>
      </c>
      <c r="F75" s="408">
        <v>42169</v>
      </c>
      <c r="G75" s="274" t="s">
        <v>1885</v>
      </c>
      <c r="H75" s="270">
        <v>7</v>
      </c>
      <c r="I75" s="274" t="s">
        <v>150</v>
      </c>
      <c r="P75" s="270"/>
    </row>
    <row r="76" spans="1:16" s="269" customFormat="1" ht="10.5" customHeight="1" outlineLevel="2">
      <c r="A76" s="29">
        <v>3</v>
      </c>
      <c r="B76" s="30">
        <v>2014</v>
      </c>
      <c r="C76" s="31" t="s">
        <v>239</v>
      </c>
      <c r="D76" s="32" t="s">
        <v>336</v>
      </c>
      <c r="E76" s="98" t="s">
        <v>290</v>
      </c>
      <c r="F76" s="406">
        <v>41700</v>
      </c>
      <c r="G76" s="31" t="s">
        <v>1341</v>
      </c>
      <c r="H76" s="29">
        <v>10</v>
      </c>
      <c r="I76" s="31" t="s">
        <v>138</v>
      </c>
      <c r="P76" s="270"/>
    </row>
    <row r="77" spans="1:16" s="269" customFormat="1" ht="10.5" customHeight="1" outlineLevel="1">
      <c r="A77" s="29"/>
      <c r="B77" s="30"/>
      <c r="C77" s="31"/>
      <c r="D77" s="32" t="s">
        <v>1700</v>
      </c>
      <c r="E77" s="98"/>
      <c r="F77" s="406"/>
      <c r="G77" s="31"/>
      <c r="H77" s="29">
        <f>SUBTOTAL(9,H75:H76)</f>
        <v>17</v>
      </c>
      <c r="I77" s="31"/>
      <c r="P77" s="270"/>
    </row>
    <row r="78" spans="1:16" s="269" customFormat="1" ht="10.5" customHeight="1" outlineLevel="2">
      <c r="A78" s="43">
        <v>11</v>
      </c>
      <c r="B78" s="43">
        <v>2012</v>
      </c>
      <c r="C78" s="44" t="s">
        <v>262</v>
      </c>
      <c r="D78" s="44" t="s">
        <v>944</v>
      </c>
      <c r="E78" s="53" t="s">
        <v>945</v>
      </c>
      <c r="F78" s="410">
        <v>41223</v>
      </c>
      <c r="G78" s="44" t="s">
        <v>946</v>
      </c>
      <c r="H78" s="42">
        <v>5</v>
      </c>
      <c r="I78" s="44" t="s">
        <v>328</v>
      </c>
      <c r="J78" s="48" t="s">
        <v>1868</v>
      </c>
      <c r="K78" s="34"/>
      <c r="L78" s="34"/>
      <c r="P78" s="270"/>
    </row>
    <row r="79" spans="1:16" s="269" customFormat="1" ht="10.5" customHeight="1" outlineLevel="2">
      <c r="A79" s="270">
        <v>6</v>
      </c>
      <c r="B79" s="270">
        <v>2015</v>
      </c>
      <c r="C79" s="274" t="s">
        <v>262</v>
      </c>
      <c r="D79" s="274" t="s">
        <v>944</v>
      </c>
      <c r="E79" s="274" t="s">
        <v>208</v>
      </c>
      <c r="F79" s="408">
        <v>42169</v>
      </c>
      <c r="G79" s="274" t="s">
        <v>1886</v>
      </c>
      <c r="H79" s="270">
        <v>10</v>
      </c>
      <c r="I79" s="274" t="s">
        <v>803</v>
      </c>
      <c r="P79" s="270"/>
    </row>
    <row r="80" spans="1:16" s="269" customFormat="1" ht="10.5" customHeight="1" outlineLevel="1">
      <c r="A80" s="270"/>
      <c r="B80" s="270"/>
      <c r="C80" s="274"/>
      <c r="D80" s="274" t="s">
        <v>947</v>
      </c>
      <c r="E80" s="274"/>
      <c r="F80" s="408"/>
      <c r="G80" s="274"/>
      <c r="H80" s="270">
        <f>SUBTOTAL(9,H78:H79)</f>
        <v>15</v>
      </c>
      <c r="I80" s="274"/>
      <c r="P80" s="270"/>
    </row>
    <row r="81" spans="1:16" s="269" customFormat="1" ht="10.5" customHeight="1" outlineLevel="2">
      <c r="A81" s="30">
        <v>3</v>
      </c>
      <c r="B81" s="30">
        <v>2014</v>
      </c>
      <c r="C81" s="31" t="s">
        <v>296</v>
      </c>
      <c r="D81" s="32" t="s">
        <v>1391</v>
      </c>
      <c r="E81" s="98" t="s">
        <v>260</v>
      </c>
      <c r="F81" s="406">
        <v>41713</v>
      </c>
      <c r="G81" s="31" t="s">
        <v>1392</v>
      </c>
      <c r="H81" s="29">
        <v>5</v>
      </c>
      <c r="I81" s="31" t="s">
        <v>348</v>
      </c>
      <c r="P81" s="270"/>
    </row>
    <row r="82" spans="1:16" s="269" customFormat="1" ht="10.5" customHeight="1" outlineLevel="1">
      <c r="A82" s="30"/>
      <c r="B82" s="30"/>
      <c r="C82" s="31"/>
      <c r="D82" s="32" t="s">
        <v>1393</v>
      </c>
      <c r="E82" s="98"/>
      <c r="F82" s="406"/>
      <c r="G82" s="31"/>
      <c r="H82" s="29">
        <f>SUBTOTAL(9,H81:H81)</f>
        <v>5</v>
      </c>
      <c r="I82" s="31"/>
      <c r="P82" s="270"/>
    </row>
    <row r="83" spans="1:16" s="269" customFormat="1" ht="10.5" customHeight="1" outlineLevel="2">
      <c r="A83" s="29">
        <v>3</v>
      </c>
      <c r="B83" s="30">
        <v>2014</v>
      </c>
      <c r="C83" s="31" t="s">
        <v>240</v>
      </c>
      <c r="D83" s="32" t="s">
        <v>254</v>
      </c>
      <c r="E83" s="98" t="s">
        <v>290</v>
      </c>
      <c r="F83" s="406">
        <v>41700</v>
      </c>
      <c r="G83" s="31" t="s">
        <v>1342</v>
      </c>
      <c r="H83" s="29">
        <v>10</v>
      </c>
      <c r="I83" s="31" t="s">
        <v>362</v>
      </c>
      <c r="P83" s="270"/>
    </row>
    <row r="84" spans="1:16" s="269" customFormat="1" ht="10.5" customHeight="1" outlineLevel="2">
      <c r="A84" s="29">
        <v>6</v>
      </c>
      <c r="B84" s="30">
        <v>2014</v>
      </c>
      <c r="C84" s="31" t="s">
        <v>240</v>
      </c>
      <c r="D84" s="32" t="s">
        <v>254</v>
      </c>
      <c r="E84" s="98" t="s">
        <v>208</v>
      </c>
      <c r="F84" s="406">
        <v>41797</v>
      </c>
      <c r="G84" s="31" t="s">
        <v>1451</v>
      </c>
      <c r="H84" s="126">
        <v>3</v>
      </c>
      <c r="I84" s="130" t="s">
        <v>1088</v>
      </c>
      <c r="P84" s="270"/>
    </row>
    <row r="85" spans="1:16" s="269" customFormat="1" ht="10.5" customHeight="1" outlineLevel="2">
      <c r="A85" s="29">
        <v>10</v>
      </c>
      <c r="B85" s="29">
        <v>2014</v>
      </c>
      <c r="C85" s="62" t="s">
        <v>240</v>
      </c>
      <c r="D85" s="104" t="s">
        <v>254</v>
      </c>
      <c r="E85" s="31" t="s">
        <v>286</v>
      </c>
      <c r="F85" s="409">
        <v>41924</v>
      </c>
      <c r="G85" s="31" t="s">
        <v>1600</v>
      </c>
      <c r="H85" s="29">
        <v>10</v>
      </c>
      <c r="I85" s="31" t="s">
        <v>899</v>
      </c>
      <c r="P85" s="270"/>
    </row>
    <row r="86" spans="1:16" s="269" customFormat="1" ht="10.5" customHeight="1" outlineLevel="2">
      <c r="A86" s="273">
        <v>3</v>
      </c>
      <c r="B86" s="270">
        <v>2015</v>
      </c>
      <c r="C86" s="274" t="s">
        <v>240</v>
      </c>
      <c r="D86" s="277" t="s">
        <v>254</v>
      </c>
      <c r="E86" s="274" t="s">
        <v>290</v>
      </c>
      <c r="F86" s="408">
        <v>42064</v>
      </c>
      <c r="G86" s="274" t="s">
        <v>1745</v>
      </c>
      <c r="H86" s="270">
        <v>3</v>
      </c>
      <c r="I86" s="274" t="s">
        <v>256</v>
      </c>
      <c r="P86" s="270"/>
    </row>
    <row r="87" spans="1:16" s="269" customFormat="1" ht="10.5" customHeight="1" outlineLevel="2">
      <c r="A87" s="270">
        <v>6</v>
      </c>
      <c r="B87" s="270">
        <v>2015</v>
      </c>
      <c r="C87" s="274" t="s">
        <v>240</v>
      </c>
      <c r="D87" s="274" t="s">
        <v>254</v>
      </c>
      <c r="E87" s="274" t="s">
        <v>208</v>
      </c>
      <c r="F87" s="408">
        <v>42169</v>
      </c>
      <c r="G87" s="274" t="s">
        <v>1887</v>
      </c>
      <c r="H87" s="270">
        <v>3</v>
      </c>
      <c r="I87" s="274" t="s">
        <v>806</v>
      </c>
      <c r="P87" s="270"/>
    </row>
    <row r="88" spans="1:16" s="269" customFormat="1" ht="10.5" customHeight="1" outlineLevel="2">
      <c r="A88" s="270">
        <v>10</v>
      </c>
      <c r="B88" s="273">
        <v>2015</v>
      </c>
      <c r="C88" s="274" t="s">
        <v>240</v>
      </c>
      <c r="D88" s="274" t="s">
        <v>254</v>
      </c>
      <c r="E88" s="276" t="s">
        <v>286</v>
      </c>
      <c r="F88" s="408">
        <v>42288</v>
      </c>
      <c r="G88" s="274"/>
      <c r="H88" s="270">
        <v>10</v>
      </c>
      <c r="I88" s="269" t="s">
        <v>901</v>
      </c>
      <c r="P88" s="270"/>
    </row>
    <row r="89" spans="1:16" s="269" customFormat="1" ht="10.5" customHeight="1" outlineLevel="2">
      <c r="A89" s="270">
        <v>10</v>
      </c>
      <c r="B89" s="273">
        <v>2015</v>
      </c>
      <c r="C89" s="274" t="s">
        <v>240</v>
      </c>
      <c r="D89" s="274" t="s">
        <v>254</v>
      </c>
      <c r="E89" s="276" t="s">
        <v>286</v>
      </c>
      <c r="F89" s="408">
        <v>42288</v>
      </c>
      <c r="G89" s="274"/>
      <c r="H89" s="270">
        <v>7</v>
      </c>
      <c r="I89" s="269" t="s">
        <v>903</v>
      </c>
      <c r="P89" s="270"/>
    </row>
    <row r="90" spans="1:16" s="269" customFormat="1" ht="10.5" customHeight="1" outlineLevel="1">
      <c r="A90" s="270"/>
      <c r="B90" s="273"/>
      <c r="C90" s="274"/>
      <c r="D90" s="274" t="s">
        <v>255</v>
      </c>
      <c r="E90" s="276"/>
      <c r="F90" s="408"/>
      <c r="G90" s="274"/>
      <c r="H90" s="270">
        <f>SUBTOTAL(9,H83:H89)</f>
        <v>46</v>
      </c>
      <c r="P90" s="270"/>
    </row>
    <row r="91" spans="1:16" s="269" customFormat="1" ht="10.5" customHeight="1" outlineLevel="2">
      <c r="A91" s="29">
        <v>5</v>
      </c>
      <c r="B91" s="30">
        <v>2014</v>
      </c>
      <c r="C91" s="31" t="s">
        <v>488</v>
      </c>
      <c r="D91" s="32" t="s">
        <v>1440</v>
      </c>
      <c r="E91" s="98" t="s">
        <v>945</v>
      </c>
      <c r="F91" s="406">
        <v>41783</v>
      </c>
      <c r="G91" s="31" t="s">
        <v>1441</v>
      </c>
      <c r="H91" s="29">
        <v>5</v>
      </c>
      <c r="I91" s="31" t="s">
        <v>348</v>
      </c>
      <c r="P91" s="270"/>
    </row>
    <row r="92" spans="1:16" s="269" customFormat="1" ht="10.5" customHeight="1" outlineLevel="2">
      <c r="A92" s="270">
        <v>5</v>
      </c>
      <c r="B92" s="273">
        <v>2015</v>
      </c>
      <c r="C92" s="274" t="s">
        <v>488</v>
      </c>
      <c r="D92" s="275" t="s">
        <v>1440</v>
      </c>
      <c r="E92" s="276" t="s">
        <v>301</v>
      </c>
      <c r="F92" s="408">
        <v>42161</v>
      </c>
      <c r="G92" s="274" t="s">
        <v>1963</v>
      </c>
      <c r="H92" s="270">
        <v>5</v>
      </c>
      <c r="I92" s="274" t="s">
        <v>348</v>
      </c>
      <c r="P92" s="270"/>
    </row>
    <row r="93" spans="1:16" s="269" customFormat="1" ht="10.5" customHeight="1" outlineLevel="1">
      <c r="A93" s="270"/>
      <c r="B93" s="273"/>
      <c r="C93" s="274"/>
      <c r="D93" s="275" t="s">
        <v>1442</v>
      </c>
      <c r="E93" s="276"/>
      <c r="F93" s="408"/>
      <c r="G93" s="274"/>
      <c r="H93" s="270">
        <f>SUBTOTAL(9,H91:H92)</f>
        <v>10</v>
      </c>
      <c r="I93" s="274"/>
      <c r="P93" s="270"/>
    </row>
    <row r="94" spans="1:16" s="269" customFormat="1" ht="10.5" customHeight="1" outlineLevel="2">
      <c r="A94" s="14">
        <v>10</v>
      </c>
      <c r="B94" s="14">
        <v>2013</v>
      </c>
      <c r="C94" s="20" t="s">
        <v>262</v>
      </c>
      <c r="D94" s="296" t="s">
        <v>1304</v>
      </c>
      <c r="E94" s="20" t="s">
        <v>264</v>
      </c>
      <c r="F94" s="411">
        <v>41594</v>
      </c>
      <c r="G94" s="20" t="s">
        <v>1291</v>
      </c>
      <c r="H94" s="14">
        <v>5</v>
      </c>
      <c r="I94" s="20" t="s">
        <v>328</v>
      </c>
      <c r="J94" s="12" t="s">
        <v>1869</v>
      </c>
      <c r="K94" s="305"/>
      <c r="L94" s="305"/>
      <c r="P94" s="270"/>
    </row>
    <row r="95" spans="1:16" s="269" customFormat="1" ht="10.5" customHeight="1" outlineLevel="2">
      <c r="A95" s="64">
        <v>11</v>
      </c>
      <c r="B95" s="64">
        <v>2014</v>
      </c>
      <c r="C95" s="63" t="s">
        <v>262</v>
      </c>
      <c r="D95" s="297" t="s">
        <v>1304</v>
      </c>
      <c r="E95" s="197" t="s">
        <v>286</v>
      </c>
      <c r="F95" s="412">
        <v>41924</v>
      </c>
      <c r="G95" s="197" t="s">
        <v>1601</v>
      </c>
      <c r="H95" s="64">
        <v>10</v>
      </c>
      <c r="I95" s="197" t="s">
        <v>343</v>
      </c>
      <c r="J95" s="305"/>
      <c r="K95" s="305"/>
      <c r="L95" s="305"/>
      <c r="P95" s="270"/>
    </row>
    <row r="96" spans="1:16" s="269" customFormat="1" ht="10.5" customHeight="1" outlineLevel="2">
      <c r="A96" s="300">
        <v>3</v>
      </c>
      <c r="B96" s="300">
        <v>2015</v>
      </c>
      <c r="C96" s="305" t="s">
        <v>262</v>
      </c>
      <c r="D96" s="302" t="s">
        <v>1304</v>
      </c>
      <c r="E96" s="301" t="s">
        <v>260</v>
      </c>
      <c r="F96" s="413">
        <v>42084</v>
      </c>
      <c r="G96" s="301" t="s">
        <v>1824</v>
      </c>
      <c r="H96" s="300">
        <v>5</v>
      </c>
      <c r="I96" s="301" t="s">
        <v>263</v>
      </c>
      <c r="J96" s="305"/>
      <c r="K96" s="305"/>
      <c r="L96" s="305"/>
      <c r="P96" s="270"/>
    </row>
    <row r="97" spans="1:16" s="269" customFormat="1" ht="10.5" customHeight="1" outlineLevel="2">
      <c r="A97" s="300">
        <v>5</v>
      </c>
      <c r="B97" s="300">
        <v>2015</v>
      </c>
      <c r="C97" s="305" t="s">
        <v>262</v>
      </c>
      <c r="D97" s="302" t="s">
        <v>1304</v>
      </c>
      <c r="E97" s="301" t="s">
        <v>248</v>
      </c>
      <c r="F97" s="413">
        <v>42140</v>
      </c>
      <c r="G97" s="301" t="s">
        <v>1824</v>
      </c>
      <c r="H97" s="300">
        <v>5</v>
      </c>
      <c r="I97" s="301" t="s">
        <v>263</v>
      </c>
      <c r="J97" s="305"/>
      <c r="K97" s="305"/>
      <c r="L97" s="305"/>
      <c r="P97" s="270"/>
    </row>
    <row r="98" spans="1:16" s="269" customFormat="1" ht="10.5" customHeight="1" outlineLevel="2">
      <c r="A98" s="300">
        <v>5</v>
      </c>
      <c r="B98" s="300">
        <v>2015</v>
      </c>
      <c r="C98" s="305" t="s">
        <v>262</v>
      </c>
      <c r="D98" s="302" t="s">
        <v>1304</v>
      </c>
      <c r="E98" s="301" t="s">
        <v>261</v>
      </c>
      <c r="F98" s="413">
        <v>42154</v>
      </c>
      <c r="G98" s="301" t="s">
        <v>1870</v>
      </c>
      <c r="H98" s="300">
        <v>5</v>
      </c>
      <c r="I98" s="301" t="s">
        <v>958</v>
      </c>
      <c r="J98" s="305"/>
      <c r="K98" s="305"/>
      <c r="L98" s="305"/>
      <c r="P98" s="270"/>
    </row>
    <row r="99" spans="1:16" s="269" customFormat="1" ht="10.5" customHeight="1" outlineLevel="2">
      <c r="A99" s="300">
        <v>9</v>
      </c>
      <c r="B99" s="300">
        <v>2015</v>
      </c>
      <c r="C99" s="305" t="s">
        <v>262</v>
      </c>
      <c r="D99" s="302" t="s">
        <v>1304</v>
      </c>
      <c r="E99" s="301" t="s">
        <v>1994</v>
      </c>
      <c r="F99" s="413">
        <v>42260</v>
      </c>
      <c r="G99" s="301" t="s">
        <v>1995</v>
      </c>
      <c r="H99" s="300">
        <v>5</v>
      </c>
      <c r="I99" s="301" t="s">
        <v>263</v>
      </c>
      <c r="J99" s="305"/>
      <c r="K99" s="305"/>
      <c r="L99" s="305"/>
      <c r="P99" s="270"/>
    </row>
    <row r="100" spans="1:16" s="269" customFormat="1" ht="10.5" customHeight="1" outlineLevel="2">
      <c r="A100" s="300">
        <v>10</v>
      </c>
      <c r="B100" s="300">
        <v>2015</v>
      </c>
      <c r="C100" s="305" t="s">
        <v>262</v>
      </c>
      <c r="D100" s="302" t="s">
        <v>1304</v>
      </c>
      <c r="E100" s="301" t="s">
        <v>266</v>
      </c>
      <c r="F100" s="413">
        <v>42302</v>
      </c>
      <c r="G100" s="301" t="s">
        <v>2105</v>
      </c>
      <c r="H100" s="300">
        <v>5</v>
      </c>
      <c r="I100" s="301" t="s">
        <v>263</v>
      </c>
      <c r="J100" s="305"/>
      <c r="K100" s="305"/>
      <c r="L100" s="305"/>
      <c r="P100" s="270"/>
    </row>
    <row r="101" spans="1:16" s="269" customFormat="1" ht="10.5" customHeight="1" outlineLevel="1">
      <c r="A101" s="300"/>
      <c r="B101" s="300"/>
      <c r="C101" s="305"/>
      <c r="D101" s="302" t="s">
        <v>1305</v>
      </c>
      <c r="E101" s="301"/>
      <c r="F101" s="413"/>
      <c r="G101" s="301"/>
      <c r="H101" s="300">
        <f>SUBTOTAL(9,H94:H100)</f>
        <v>40</v>
      </c>
      <c r="I101" s="301"/>
      <c r="J101" s="305"/>
      <c r="K101" s="305"/>
      <c r="L101" s="305"/>
      <c r="P101" s="270"/>
    </row>
    <row r="102" spans="1:16" s="269" customFormat="1" ht="10.5" customHeight="1" outlineLevel="2">
      <c r="A102" s="36">
        <v>3</v>
      </c>
      <c r="B102" s="36">
        <v>2013</v>
      </c>
      <c r="C102" s="38" t="s">
        <v>239</v>
      </c>
      <c r="D102" s="39" t="s">
        <v>4</v>
      </c>
      <c r="E102" s="38" t="s">
        <v>290</v>
      </c>
      <c r="F102" s="407">
        <v>41336</v>
      </c>
      <c r="G102" s="38" t="s">
        <v>981</v>
      </c>
      <c r="H102" s="36">
        <v>10</v>
      </c>
      <c r="I102" s="38" t="s">
        <v>498</v>
      </c>
      <c r="P102" s="270"/>
    </row>
    <row r="103" spans="1:16" s="269" customFormat="1" ht="10.5" customHeight="1" outlineLevel="2">
      <c r="A103" s="270">
        <v>6</v>
      </c>
      <c r="B103" s="270">
        <v>2015</v>
      </c>
      <c r="C103" s="274" t="s">
        <v>239</v>
      </c>
      <c r="D103" s="274" t="s">
        <v>4</v>
      </c>
      <c r="E103" s="274" t="s">
        <v>208</v>
      </c>
      <c r="F103" s="408">
        <v>42169</v>
      </c>
      <c r="G103" s="274" t="s">
        <v>1888</v>
      </c>
      <c r="H103" s="270">
        <v>3</v>
      </c>
      <c r="I103" s="274" t="s">
        <v>371</v>
      </c>
      <c r="P103" s="270"/>
    </row>
    <row r="104" spans="1:16" s="269" customFormat="1" ht="10.5" customHeight="1" outlineLevel="2">
      <c r="A104" s="270">
        <v>10</v>
      </c>
      <c r="B104" s="273">
        <v>2015</v>
      </c>
      <c r="C104" s="274" t="s">
        <v>239</v>
      </c>
      <c r="D104" s="274" t="s">
        <v>4</v>
      </c>
      <c r="E104" s="276" t="s">
        <v>286</v>
      </c>
      <c r="F104" s="408">
        <v>42288</v>
      </c>
      <c r="G104" s="274" t="s">
        <v>2018</v>
      </c>
      <c r="H104" s="270">
        <v>7</v>
      </c>
      <c r="I104" s="269" t="s">
        <v>45</v>
      </c>
      <c r="P104" s="270"/>
    </row>
    <row r="105" spans="1:16" s="269" customFormat="1" ht="10.5" customHeight="1" outlineLevel="1">
      <c r="A105" s="270"/>
      <c r="B105" s="273"/>
      <c r="C105" s="274"/>
      <c r="D105" s="274" t="s">
        <v>5</v>
      </c>
      <c r="E105" s="276"/>
      <c r="F105" s="408"/>
      <c r="G105" s="274"/>
      <c r="H105" s="270">
        <f>SUBTOTAL(9,H102:H104)</f>
        <v>20</v>
      </c>
      <c r="P105" s="270"/>
    </row>
    <row r="106" spans="1:16" s="269" customFormat="1" ht="10.5" customHeight="1" outlineLevel="2">
      <c r="A106" s="126">
        <v>7</v>
      </c>
      <c r="B106" s="126">
        <v>2014</v>
      </c>
      <c r="C106" s="130" t="s">
        <v>240</v>
      </c>
      <c r="D106" s="278" t="s">
        <v>1889</v>
      </c>
      <c r="E106" s="130" t="s">
        <v>271</v>
      </c>
      <c r="F106" s="409">
        <v>41825</v>
      </c>
      <c r="G106" s="130" t="s">
        <v>1568</v>
      </c>
      <c r="H106" s="126">
        <v>10</v>
      </c>
      <c r="I106" s="130" t="s">
        <v>252</v>
      </c>
      <c r="P106" s="270"/>
    </row>
    <row r="107" spans="1:16" s="269" customFormat="1" ht="10.5" customHeight="1" outlineLevel="1">
      <c r="A107" s="126"/>
      <c r="B107" s="126"/>
      <c r="C107" s="130"/>
      <c r="D107" s="278" t="s">
        <v>1890</v>
      </c>
      <c r="E107" s="130"/>
      <c r="F107" s="409"/>
      <c r="G107" s="130"/>
      <c r="H107" s="126">
        <f>SUBTOTAL(9,H106:H106)</f>
        <v>10</v>
      </c>
      <c r="I107" s="130"/>
      <c r="P107" s="270"/>
    </row>
    <row r="108" spans="1:16" s="269" customFormat="1" ht="10.5" customHeight="1" outlineLevel="2">
      <c r="A108" s="14">
        <v>3</v>
      </c>
      <c r="B108" s="14">
        <v>2013</v>
      </c>
      <c r="C108" s="20" t="s">
        <v>239</v>
      </c>
      <c r="D108" s="296" t="s">
        <v>35</v>
      </c>
      <c r="E108" s="20" t="s">
        <v>290</v>
      </c>
      <c r="F108" s="411">
        <v>41336</v>
      </c>
      <c r="G108" s="20" t="s">
        <v>435</v>
      </c>
      <c r="H108" s="14">
        <v>10</v>
      </c>
      <c r="I108" s="20" t="s">
        <v>14</v>
      </c>
      <c r="J108" s="12" t="s">
        <v>1858</v>
      </c>
      <c r="K108" s="305"/>
      <c r="L108" s="305"/>
      <c r="P108" s="270"/>
    </row>
    <row r="109" spans="1:16" s="269" customFormat="1" ht="10.5" customHeight="1" outlineLevel="2">
      <c r="A109" s="14">
        <v>3</v>
      </c>
      <c r="B109" s="14">
        <v>2013</v>
      </c>
      <c r="C109" s="20" t="s">
        <v>239</v>
      </c>
      <c r="D109" s="296" t="s">
        <v>35</v>
      </c>
      <c r="E109" s="20" t="s">
        <v>260</v>
      </c>
      <c r="F109" s="411">
        <v>41349</v>
      </c>
      <c r="G109" s="20" t="s">
        <v>435</v>
      </c>
      <c r="H109" s="14">
        <v>5</v>
      </c>
      <c r="I109" s="20" t="s">
        <v>258</v>
      </c>
      <c r="J109" s="305"/>
      <c r="K109" s="305"/>
      <c r="L109" s="305"/>
      <c r="P109" s="270"/>
    </row>
    <row r="110" spans="1:16" s="269" customFormat="1" ht="10.5" customHeight="1" outlineLevel="2">
      <c r="A110" s="199">
        <v>5</v>
      </c>
      <c r="B110" s="199">
        <v>2014</v>
      </c>
      <c r="C110" s="298" t="s">
        <v>239</v>
      </c>
      <c r="D110" s="306" t="s">
        <v>35</v>
      </c>
      <c r="E110" s="298" t="s">
        <v>248</v>
      </c>
      <c r="F110" s="412">
        <v>41776</v>
      </c>
      <c r="G110" s="298" t="s">
        <v>1434</v>
      </c>
      <c r="H110" s="199">
        <v>5</v>
      </c>
      <c r="I110" s="298" t="s">
        <v>249</v>
      </c>
      <c r="J110" s="305"/>
      <c r="K110" s="305"/>
      <c r="L110" s="305"/>
      <c r="P110" s="270"/>
    </row>
    <row r="111" spans="1:16" s="269" customFormat="1" ht="10.5" customHeight="1" outlineLevel="2">
      <c r="A111" s="199">
        <v>9</v>
      </c>
      <c r="B111" s="199">
        <v>2014</v>
      </c>
      <c r="C111" s="298" t="s">
        <v>239</v>
      </c>
      <c r="D111" s="306" t="s">
        <v>35</v>
      </c>
      <c r="E111" s="298" t="s">
        <v>268</v>
      </c>
      <c r="F111" s="412">
        <v>41896</v>
      </c>
      <c r="G111" s="298" t="s">
        <v>1588</v>
      </c>
      <c r="H111" s="199">
        <v>10</v>
      </c>
      <c r="I111" s="298" t="s">
        <v>327</v>
      </c>
      <c r="J111" s="305"/>
      <c r="K111" s="305"/>
      <c r="L111" s="305"/>
      <c r="P111" s="270"/>
    </row>
    <row r="112" spans="1:16" s="269" customFormat="1" ht="10.5" customHeight="1" outlineLevel="2">
      <c r="A112" s="64">
        <v>10</v>
      </c>
      <c r="B112" s="64">
        <v>2014</v>
      </c>
      <c r="C112" s="298" t="s">
        <v>239</v>
      </c>
      <c r="D112" s="297" t="s">
        <v>35</v>
      </c>
      <c r="E112" s="197" t="s">
        <v>286</v>
      </c>
      <c r="F112" s="412">
        <v>41924</v>
      </c>
      <c r="G112" s="197"/>
      <c r="H112" s="64">
        <v>10</v>
      </c>
      <c r="I112" s="197" t="s">
        <v>113</v>
      </c>
      <c r="J112" s="305"/>
      <c r="K112" s="305"/>
      <c r="L112" s="305"/>
      <c r="P112" s="270"/>
    </row>
    <row r="113" spans="1:16" s="269" customFormat="1" ht="10.5" customHeight="1" outlineLevel="2">
      <c r="A113" s="64">
        <v>10</v>
      </c>
      <c r="B113" s="64">
        <v>2014</v>
      </c>
      <c r="C113" s="298" t="s">
        <v>239</v>
      </c>
      <c r="D113" s="297" t="s">
        <v>35</v>
      </c>
      <c r="E113" s="197" t="s">
        <v>286</v>
      </c>
      <c r="F113" s="412">
        <v>41924</v>
      </c>
      <c r="G113" s="197"/>
      <c r="H113" s="64">
        <v>3</v>
      </c>
      <c r="I113" s="197" t="s">
        <v>16</v>
      </c>
      <c r="J113" s="305"/>
      <c r="K113" s="305"/>
      <c r="L113" s="305"/>
      <c r="P113" s="270"/>
    </row>
    <row r="114" spans="1:16" s="269" customFormat="1" ht="10.5" customHeight="1" outlineLevel="2">
      <c r="A114" s="64">
        <v>11</v>
      </c>
      <c r="B114" s="64">
        <v>2014</v>
      </c>
      <c r="C114" s="298" t="s">
        <v>239</v>
      </c>
      <c r="D114" s="297" t="s">
        <v>35</v>
      </c>
      <c r="E114" s="197" t="s">
        <v>264</v>
      </c>
      <c r="F114" s="412">
        <v>41958</v>
      </c>
      <c r="G114" s="197" t="s">
        <v>1704</v>
      </c>
      <c r="H114" s="64">
        <v>5</v>
      </c>
      <c r="I114" s="197" t="s">
        <v>329</v>
      </c>
      <c r="J114" s="305"/>
      <c r="K114" s="305"/>
      <c r="L114" s="305"/>
      <c r="P114" s="270"/>
    </row>
    <row r="115" spans="1:16" s="269" customFormat="1" ht="10.5" customHeight="1" outlineLevel="2">
      <c r="A115" s="299">
        <v>3</v>
      </c>
      <c r="B115" s="300">
        <v>2015</v>
      </c>
      <c r="C115" s="301" t="s">
        <v>239</v>
      </c>
      <c r="D115" s="302" t="s">
        <v>35</v>
      </c>
      <c r="E115" s="301" t="s">
        <v>290</v>
      </c>
      <c r="F115" s="413">
        <v>42064</v>
      </c>
      <c r="G115" s="301" t="s">
        <v>1434</v>
      </c>
      <c r="H115" s="300">
        <v>10</v>
      </c>
      <c r="I115" s="301" t="s">
        <v>352</v>
      </c>
      <c r="J115" s="305"/>
      <c r="K115" s="305"/>
      <c r="L115" s="305"/>
      <c r="P115" s="270"/>
    </row>
    <row r="116" spans="1:16" s="269" customFormat="1" ht="10.5" customHeight="1" outlineLevel="2">
      <c r="A116" s="299">
        <v>3</v>
      </c>
      <c r="B116" s="300">
        <v>2015</v>
      </c>
      <c r="C116" s="301" t="s">
        <v>239</v>
      </c>
      <c r="D116" s="302" t="s">
        <v>35</v>
      </c>
      <c r="E116" s="301" t="s">
        <v>199</v>
      </c>
      <c r="F116" s="413">
        <v>42077</v>
      </c>
      <c r="G116" s="301" t="s">
        <v>1588</v>
      </c>
      <c r="H116" s="300">
        <v>10</v>
      </c>
      <c r="I116" s="301" t="s">
        <v>252</v>
      </c>
      <c r="J116" s="305"/>
      <c r="K116" s="305"/>
      <c r="L116" s="305"/>
      <c r="P116" s="270"/>
    </row>
    <row r="117" spans="1:16" s="305" customFormat="1" ht="10.5" customHeight="1" outlineLevel="2">
      <c r="A117" s="300">
        <v>6</v>
      </c>
      <c r="B117" s="300">
        <v>2015</v>
      </c>
      <c r="C117" s="301" t="s">
        <v>239</v>
      </c>
      <c r="D117" s="301" t="s">
        <v>35</v>
      </c>
      <c r="E117" s="301" t="s">
        <v>208</v>
      </c>
      <c r="F117" s="413">
        <v>42169</v>
      </c>
      <c r="G117" s="301" t="s">
        <v>1891</v>
      </c>
      <c r="H117" s="300">
        <v>10</v>
      </c>
      <c r="I117" s="301" t="s">
        <v>181</v>
      </c>
      <c r="P117" s="300"/>
    </row>
    <row r="118" spans="1:16" s="305" customFormat="1" ht="10.5" customHeight="1" outlineLevel="1">
      <c r="A118" s="300"/>
      <c r="B118" s="300"/>
      <c r="C118" s="301"/>
      <c r="D118" s="301" t="s">
        <v>36</v>
      </c>
      <c r="E118" s="301"/>
      <c r="F118" s="413"/>
      <c r="G118" s="301"/>
      <c r="H118" s="300">
        <f>SUBTOTAL(9,H108:H117)</f>
        <v>78</v>
      </c>
      <c r="I118" s="301"/>
      <c r="P118" s="300"/>
    </row>
    <row r="119" spans="1:16" s="305" customFormat="1" ht="10.5" customHeight="1" outlineLevel="2">
      <c r="A119" s="14">
        <v>2</v>
      </c>
      <c r="B119" s="46">
        <v>2013</v>
      </c>
      <c r="C119" s="20" t="s">
        <v>239</v>
      </c>
      <c r="D119" s="330" t="s">
        <v>334</v>
      </c>
      <c r="E119" s="21" t="s">
        <v>251</v>
      </c>
      <c r="F119" s="411">
        <v>41321</v>
      </c>
      <c r="G119" s="20" t="s">
        <v>455</v>
      </c>
      <c r="H119" s="14">
        <v>10</v>
      </c>
      <c r="I119" s="20" t="s">
        <v>267</v>
      </c>
      <c r="J119" s="12" t="s">
        <v>1858</v>
      </c>
      <c r="P119" s="300"/>
    </row>
    <row r="120" spans="1:16" s="305" customFormat="1" ht="10.5" customHeight="1" outlineLevel="2">
      <c r="A120" s="14">
        <v>3</v>
      </c>
      <c r="B120" s="14">
        <v>2013</v>
      </c>
      <c r="C120" s="20" t="s">
        <v>239</v>
      </c>
      <c r="D120" s="296" t="s">
        <v>334</v>
      </c>
      <c r="E120" s="20" t="s">
        <v>290</v>
      </c>
      <c r="F120" s="411">
        <v>41336</v>
      </c>
      <c r="G120" s="20" t="s">
        <v>982</v>
      </c>
      <c r="H120" s="14">
        <v>7</v>
      </c>
      <c r="I120" s="20" t="s">
        <v>159</v>
      </c>
      <c r="P120" s="300"/>
    </row>
    <row r="121" spans="1:16" s="305" customFormat="1" ht="10.5" customHeight="1" outlineLevel="2">
      <c r="A121" s="195">
        <v>6</v>
      </c>
      <c r="B121" s="14">
        <v>2013</v>
      </c>
      <c r="C121" s="21" t="s">
        <v>239</v>
      </c>
      <c r="D121" s="330" t="s">
        <v>334</v>
      </c>
      <c r="E121" s="20" t="s">
        <v>208</v>
      </c>
      <c r="F121" s="411">
        <v>41434</v>
      </c>
      <c r="G121" s="20" t="s">
        <v>1069</v>
      </c>
      <c r="H121" s="14">
        <v>3</v>
      </c>
      <c r="I121" s="20" t="s">
        <v>147</v>
      </c>
      <c r="P121" s="300"/>
    </row>
    <row r="122" spans="1:16" s="305" customFormat="1" ht="10.5" customHeight="1" outlineLevel="2">
      <c r="A122" s="14">
        <v>10</v>
      </c>
      <c r="B122" s="46">
        <v>2013</v>
      </c>
      <c r="C122" s="20" t="s">
        <v>239</v>
      </c>
      <c r="D122" s="330" t="s">
        <v>334</v>
      </c>
      <c r="E122" s="21" t="s">
        <v>286</v>
      </c>
      <c r="F122" s="411">
        <v>41560</v>
      </c>
      <c r="G122" s="20" t="s">
        <v>1070</v>
      </c>
      <c r="H122" s="14">
        <v>3</v>
      </c>
      <c r="I122" s="20" t="s">
        <v>278</v>
      </c>
      <c r="P122" s="300"/>
    </row>
    <row r="123" spans="1:16" s="305" customFormat="1" ht="10.5" customHeight="1" outlineLevel="2">
      <c r="A123" s="64">
        <v>6</v>
      </c>
      <c r="B123" s="196">
        <v>2014</v>
      </c>
      <c r="C123" s="197" t="s">
        <v>239</v>
      </c>
      <c r="D123" s="209" t="s">
        <v>334</v>
      </c>
      <c r="E123" s="198" t="s">
        <v>208</v>
      </c>
      <c r="F123" s="415">
        <v>41797</v>
      </c>
      <c r="G123" s="197" t="s">
        <v>1452</v>
      </c>
      <c r="H123" s="199">
        <v>7</v>
      </c>
      <c r="I123" s="298" t="s">
        <v>777</v>
      </c>
      <c r="P123" s="300"/>
    </row>
    <row r="124" spans="1:16" s="305" customFormat="1" ht="10.5" customHeight="1" outlineLevel="2">
      <c r="A124" s="64">
        <v>6</v>
      </c>
      <c r="B124" s="196">
        <v>2014</v>
      </c>
      <c r="C124" s="197" t="s">
        <v>239</v>
      </c>
      <c r="D124" s="209" t="s">
        <v>334</v>
      </c>
      <c r="E124" s="198" t="s">
        <v>1453</v>
      </c>
      <c r="F124" s="415">
        <v>41804</v>
      </c>
      <c r="G124" s="197" t="s">
        <v>1452</v>
      </c>
      <c r="H124" s="199">
        <v>5</v>
      </c>
      <c r="I124" s="298" t="s">
        <v>1454</v>
      </c>
      <c r="P124" s="300"/>
    </row>
    <row r="125" spans="1:16" s="305" customFormat="1" ht="10.5" customHeight="1" outlineLevel="2">
      <c r="A125" s="299">
        <v>3</v>
      </c>
      <c r="B125" s="300">
        <v>2015</v>
      </c>
      <c r="C125" s="301" t="s">
        <v>239</v>
      </c>
      <c r="D125" s="302" t="s">
        <v>334</v>
      </c>
      <c r="E125" s="301" t="s">
        <v>290</v>
      </c>
      <c r="F125" s="413">
        <v>42064</v>
      </c>
      <c r="G125" s="301" t="s">
        <v>1746</v>
      </c>
      <c r="H125" s="300">
        <v>7</v>
      </c>
      <c r="I125" s="301" t="s">
        <v>145</v>
      </c>
      <c r="P125" s="300"/>
    </row>
    <row r="126" spans="1:16" s="305" customFormat="1" ht="10.5" customHeight="1" outlineLevel="2">
      <c r="A126" s="299">
        <v>3</v>
      </c>
      <c r="B126" s="300">
        <v>2015</v>
      </c>
      <c r="C126" s="301" t="s">
        <v>239</v>
      </c>
      <c r="D126" s="302" t="s">
        <v>334</v>
      </c>
      <c r="E126" s="301" t="s">
        <v>251</v>
      </c>
      <c r="F126" s="413">
        <v>42077</v>
      </c>
      <c r="G126" s="301" t="s">
        <v>1825</v>
      </c>
      <c r="H126" s="300">
        <v>5</v>
      </c>
      <c r="I126" s="301" t="s">
        <v>249</v>
      </c>
      <c r="P126" s="300"/>
    </row>
    <row r="127" spans="1:16" s="305" customFormat="1" ht="10.5" customHeight="1" outlineLevel="2">
      <c r="A127" s="299">
        <v>3</v>
      </c>
      <c r="B127" s="300">
        <v>2015</v>
      </c>
      <c r="C127" s="301" t="s">
        <v>239</v>
      </c>
      <c r="D127" s="302" t="s">
        <v>334</v>
      </c>
      <c r="E127" s="301" t="s">
        <v>251</v>
      </c>
      <c r="F127" s="413">
        <v>42077</v>
      </c>
      <c r="G127" s="301" t="s">
        <v>1841</v>
      </c>
      <c r="H127" s="300">
        <v>5</v>
      </c>
      <c r="I127" s="301" t="s">
        <v>267</v>
      </c>
      <c r="J127" s="305" t="s">
        <v>2104</v>
      </c>
      <c r="P127" s="300"/>
    </row>
    <row r="128" spans="1:16" s="305" customFormat="1" ht="10.5" customHeight="1" outlineLevel="2">
      <c r="A128" s="299">
        <v>3</v>
      </c>
      <c r="B128" s="300">
        <v>2015</v>
      </c>
      <c r="C128" s="301" t="s">
        <v>239</v>
      </c>
      <c r="D128" s="302" t="s">
        <v>334</v>
      </c>
      <c r="E128" s="301" t="s">
        <v>246</v>
      </c>
      <c r="F128" s="413">
        <v>42092</v>
      </c>
      <c r="G128" s="301" t="s">
        <v>1842</v>
      </c>
      <c r="H128" s="300">
        <v>5</v>
      </c>
      <c r="I128" s="301" t="s">
        <v>249</v>
      </c>
      <c r="P128" s="300"/>
    </row>
    <row r="129" spans="1:16" s="305" customFormat="1" ht="10.5" customHeight="1" outlineLevel="2">
      <c r="A129" s="299">
        <v>10</v>
      </c>
      <c r="B129" s="300">
        <v>2015</v>
      </c>
      <c r="C129" s="301" t="s">
        <v>239</v>
      </c>
      <c r="D129" s="302" t="s">
        <v>334</v>
      </c>
      <c r="E129" s="301" t="s">
        <v>266</v>
      </c>
      <c r="F129" s="413">
        <v>42302</v>
      </c>
      <c r="G129" s="301" t="s">
        <v>2106</v>
      </c>
      <c r="H129" s="300">
        <v>5</v>
      </c>
      <c r="I129" s="301" t="s">
        <v>329</v>
      </c>
      <c r="P129" s="300"/>
    </row>
    <row r="130" spans="1:16" s="305" customFormat="1" ht="10.5" customHeight="1" outlineLevel="1">
      <c r="A130" s="299"/>
      <c r="B130" s="300"/>
      <c r="C130" s="301"/>
      <c r="D130" s="302" t="s">
        <v>335</v>
      </c>
      <c r="E130" s="301"/>
      <c r="F130" s="413"/>
      <c r="G130" s="301"/>
      <c r="H130" s="300">
        <f>SUBTOTAL(9,H119:H129)</f>
        <v>62</v>
      </c>
      <c r="I130" s="301"/>
      <c r="P130" s="300"/>
    </row>
    <row r="131" spans="1:16" s="269" customFormat="1" ht="10.5" customHeight="1" outlineLevel="2">
      <c r="A131" s="37">
        <v>5</v>
      </c>
      <c r="B131" s="49">
        <v>2013</v>
      </c>
      <c r="C131" s="50" t="s">
        <v>262</v>
      </c>
      <c r="D131" s="279" t="s">
        <v>430</v>
      </c>
      <c r="E131" s="50" t="s">
        <v>259</v>
      </c>
      <c r="F131" s="414">
        <v>41399</v>
      </c>
      <c r="G131" s="51" t="s">
        <v>1071</v>
      </c>
      <c r="H131" s="49">
        <v>5</v>
      </c>
      <c r="I131" s="50" t="s">
        <v>348</v>
      </c>
      <c r="P131" s="270"/>
    </row>
    <row r="132" spans="1:16" s="269" customFormat="1" ht="10.5" customHeight="1" outlineLevel="1">
      <c r="A132" s="37"/>
      <c r="B132" s="49"/>
      <c r="C132" s="50"/>
      <c r="D132" s="279" t="s">
        <v>431</v>
      </c>
      <c r="E132" s="50"/>
      <c r="F132" s="414"/>
      <c r="G132" s="51"/>
      <c r="H132" s="49">
        <f>SUBTOTAL(9,H131:H131)</f>
        <v>5</v>
      </c>
      <c r="I132" s="50"/>
      <c r="P132" s="270"/>
    </row>
    <row r="133" spans="1:16" s="305" customFormat="1" ht="10.5" customHeight="1" outlineLevel="2">
      <c r="A133" s="46">
        <v>3</v>
      </c>
      <c r="B133" s="14">
        <v>2013</v>
      </c>
      <c r="C133" s="20" t="s">
        <v>488</v>
      </c>
      <c r="D133" s="296" t="s">
        <v>983</v>
      </c>
      <c r="E133" s="20" t="s">
        <v>290</v>
      </c>
      <c r="F133" s="411">
        <v>41336</v>
      </c>
      <c r="G133" s="20" t="s">
        <v>984</v>
      </c>
      <c r="H133" s="14">
        <v>3</v>
      </c>
      <c r="I133" s="20" t="s">
        <v>985</v>
      </c>
      <c r="J133" s="12" t="s">
        <v>1872</v>
      </c>
      <c r="P133" s="300"/>
    </row>
    <row r="134" spans="1:16" s="305" customFormat="1" ht="10.5" customHeight="1" outlineLevel="2">
      <c r="A134" s="46">
        <v>6</v>
      </c>
      <c r="B134" s="14">
        <v>2013</v>
      </c>
      <c r="C134" s="21" t="s">
        <v>488</v>
      </c>
      <c r="D134" s="296" t="s">
        <v>983</v>
      </c>
      <c r="E134" s="20" t="s">
        <v>208</v>
      </c>
      <c r="F134" s="411">
        <v>41434</v>
      </c>
      <c r="G134" s="20" t="s">
        <v>1072</v>
      </c>
      <c r="H134" s="14">
        <v>7</v>
      </c>
      <c r="I134" s="20" t="s">
        <v>1073</v>
      </c>
      <c r="P134" s="300"/>
    </row>
    <row r="135" spans="1:16" s="305" customFormat="1" ht="10.5" customHeight="1" outlineLevel="2">
      <c r="A135" s="64">
        <v>3</v>
      </c>
      <c r="B135" s="196">
        <v>2014</v>
      </c>
      <c r="C135" s="197" t="s">
        <v>488</v>
      </c>
      <c r="D135" s="209" t="s">
        <v>983</v>
      </c>
      <c r="E135" s="198" t="s">
        <v>290</v>
      </c>
      <c r="F135" s="415">
        <v>41700</v>
      </c>
      <c r="G135" s="197" t="s">
        <v>1072</v>
      </c>
      <c r="H135" s="64">
        <v>7</v>
      </c>
      <c r="I135" s="197" t="s">
        <v>999</v>
      </c>
      <c r="P135" s="300"/>
    </row>
    <row r="136" spans="1:16" s="305" customFormat="1" ht="10.5" customHeight="1" outlineLevel="2">
      <c r="A136" s="64">
        <v>3</v>
      </c>
      <c r="B136" s="196">
        <v>2014</v>
      </c>
      <c r="C136" s="197" t="s">
        <v>488</v>
      </c>
      <c r="D136" s="209" t="s">
        <v>983</v>
      </c>
      <c r="E136" s="198" t="s">
        <v>246</v>
      </c>
      <c r="F136" s="415">
        <v>41714</v>
      </c>
      <c r="G136" s="197" t="s">
        <v>1072</v>
      </c>
      <c r="H136" s="64">
        <v>5</v>
      </c>
      <c r="I136" s="197" t="s">
        <v>348</v>
      </c>
      <c r="P136" s="300"/>
    </row>
    <row r="137" spans="1:16" s="305" customFormat="1" ht="10.5" customHeight="1" outlineLevel="2">
      <c r="A137" s="300">
        <v>3</v>
      </c>
      <c r="B137" s="299">
        <v>2015</v>
      </c>
      <c r="C137" s="301" t="s">
        <v>488</v>
      </c>
      <c r="D137" s="332" t="s">
        <v>983</v>
      </c>
      <c r="E137" s="303" t="s">
        <v>199</v>
      </c>
      <c r="F137" s="413">
        <v>42077</v>
      </c>
      <c r="G137" s="301" t="s">
        <v>1814</v>
      </c>
      <c r="H137" s="300">
        <v>5</v>
      </c>
      <c r="I137" s="301" t="s">
        <v>348</v>
      </c>
      <c r="P137" s="300"/>
    </row>
    <row r="138" spans="1:16" s="200" customFormat="1" ht="10.5" customHeight="1" outlineLevel="2">
      <c r="A138" s="300">
        <v>5</v>
      </c>
      <c r="B138" s="299">
        <v>2015</v>
      </c>
      <c r="C138" s="301" t="s">
        <v>488</v>
      </c>
      <c r="D138" s="332" t="s">
        <v>983</v>
      </c>
      <c r="E138" s="303" t="s">
        <v>248</v>
      </c>
      <c r="F138" s="413">
        <v>42140</v>
      </c>
      <c r="G138" s="301" t="s">
        <v>1996</v>
      </c>
      <c r="H138" s="300">
        <v>5</v>
      </c>
      <c r="I138" s="301" t="s">
        <v>331</v>
      </c>
      <c r="J138" s="305"/>
      <c r="K138" s="305"/>
      <c r="L138" s="305"/>
      <c r="P138" s="199"/>
    </row>
    <row r="139" spans="1:16" s="200" customFormat="1" ht="10.5" customHeight="1" outlineLevel="1">
      <c r="A139" s="300"/>
      <c r="B139" s="299"/>
      <c r="C139" s="301"/>
      <c r="D139" s="332" t="s">
        <v>986</v>
      </c>
      <c r="E139" s="303"/>
      <c r="F139" s="413"/>
      <c r="G139" s="301"/>
      <c r="H139" s="300">
        <f>SUBTOTAL(9,H133:H138)</f>
        <v>32</v>
      </c>
      <c r="I139" s="301"/>
      <c r="J139" s="305"/>
      <c r="K139" s="305"/>
      <c r="L139" s="305"/>
      <c r="P139" s="199"/>
    </row>
    <row r="140" spans="1:16" s="269" customFormat="1" ht="10.5" customHeight="1" outlineLevel="2">
      <c r="A140" s="29">
        <v>9</v>
      </c>
      <c r="B140" s="30">
        <v>2014</v>
      </c>
      <c r="C140" s="31" t="s">
        <v>262</v>
      </c>
      <c r="D140" s="32" t="s">
        <v>1277</v>
      </c>
      <c r="E140" s="98" t="s">
        <v>337</v>
      </c>
      <c r="F140" s="406">
        <v>41910</v>
      </c>
      <c r="G140" s="31" t="s">
        <v>1602</v>
      </c>
      <c r="H140" s="29">
        <v>5</v>
      </c>
      <c r="I140" s="31" t="s">
        <v>328</v>
      </c>
      <c r="P140" s="270"/>
    </row>
    <row r="141" spans="1:16" s="269" customFormat="1" ht="10.5" customHeight="1" outlineLevel="2">
      <c r="A141" s="280">
        <v>2</v>
      </c>
      <c r="B141" s="281">
        <v>2015</v>
      </c>
      <c r="C141" s="282" t="s">
        <v>262</v>
      </c>
      <c r="D141" s="283" t="s">
        <v>1277</v>
      </c>
      <c r="E141" s="284" t="s">
        <v>189</v>
      </c>
      <c r="F141" s="416">
        <v>42050</v>
      </c>
      <c r="G141" s="282" t="s">
        <v>1731</v>
      </c>
      <c r="H141" s="280">
        <v>5</v>
      </c>
      <c r="I141" s="282" t="s">
        <v>263</v>
      </c>
      <c r="P141" s="270"/>
    </row>
    <row r="142" spans="1:16" s="269" customFormat="1" ht="10.5" customHeight="1" outlineLevel="1">
      <c r="A142" s="280"/>
      <c r="B142" s="281"/>
      <c r="C142" s="282"/>
      <c r="D142" s="283" t="s">
        <v>1278</v>
      </c>
      <c r="E142" s="284"/>
      <c r="F142" s="416"/>
      <c r="G142" s="282"/>
      <c r="H142" s="280">
        <f>SUBTOTAL(9,H140:H141)</f>
        <v>10</v>
      </c>
      <c r="I142" s="282"/>
      <c r="P142" s="270"/>
    </row>
    <row r="143" spans="1:16" s="305" customFormat="1" ht="10.5" customHeight="1" outlineLevel="2">
      <c r="A143" s="196">
        <v>2</v>
      </c>
      <c r="B143" s="64">
        <v>2014</v>
      </c>
      <c r="C143" s="198" t="s">
        <v>488</v>
      </c>
      <c r="D143" s="297" t="s">
        <v>972</v>
      </c>
      <c r="E143" s="197" t="s">
        <v>257</v>
      </c>
      <c r="F143" s="415">
        <v>41686</v>
      </c>
      <c r="G143" s="197" t="s">
        <v>1319</v>
      </c>
      <c r="H143" s="64">
        <v>5</v>
      </c>
      <c r="I143" s="197" t="s">
        <v>348</v>
      </c>
      <c r="J143" s="12" t="s">
        <v>1872</v>
      </c>
      <c r="P143" s="300"/>
    </row>
    <row r="144" spans="1:16" s="305" customFormat="1" ht="10.5" customHeight="1" outlineLevel="2">
      <c r="A144" s="196">
        <v>9</v>
      </c>
      <c r="B144" s="64">
        <v>2014</v>
      </c>
      <c r="C144" s="198" t="s">
        <v>488</v>
      </c>
      <c r="D144" s="297" t="s">
        <v>972</v>
      </c>
      <c r="E144" s="197" t="s">
        <v>268</v>
      </c>
      <c r="F144" s="415">
        <v>41896</v>
      </c>
      <c r="G144" s="197" t="s">
        <v>1589</v>
      </c>
      <c r="H144" s="64">
        <v>5</v>
      </c>
      <c r="I144" s="197" t="s">
        <v>330</v>
      </c>
      <c r="P144" s="300"/>
    </row>
    <row r="145" spans="1:16" s="305" customFormat="1" ht="10.5" customHeight="1" outlineLevel="2">
      <c r="A145" s="196">
        <v>9</v>
      </c>
      <c r="B145" s="64">
        <v>2014</v>
      </c>
      <c r="C145" s="198" t="s">
        <v>488</v>
      </c>
      <c r="D145" s="297" t="s">
        <v>972</v>
      </c>
      <c r="E145" s="197" t="s">
        <v>337</v>
      </c>
      <c r="F145" s="415">
        <v>41910</v>
      </c>
      <c r="G145" s="197" t="s">
        <v>1603</v>
      </c>
      <c r="H145" s="64">
        <v>5</v>
      </c>
      <c r="I145" s="197" t="s">
        <v>330</v>
      </c>
      <c r="P145" s="300"/>
    </row>
    <row r="146" spans="1:16" s="305" customFormat="1" ht="10.5" customHeight="1" outlineLevel="2">
      <c r="A146" s="196">
        <v>11</v>
      </c>
      <c r="B146" s="64">
        <v>2014</v>
      </c>
      <c r="C146" s="198" t="s">
        <v>488</v>
      </c>
      <c r="D146" s="297" t="s">
        <v>972</v>
      </c>
      <c r="E146" s="197" t="s">
        <v>264</v>
      </c>
      <c r="F146" s="415">
        <v>41958</v>
      </c>
      <c r="G146" s="197" t="s">
        <v>1319</v>
      </c>
      <c r="H146" s="64">
        <v>5</v>
      </c>
      <c r="I146" s="197" t="s">
        <v>348</v>
      </c>
      <c r="K146" s="19"/>
      <c r="L146" s="19"/>
      <c r="P146" s="300"/>
    </row>
    <row r="147" spans="1:16" s="305" customFormat="1" ht="10.5" customHeight="1" outlineLevel="2">
      <c r="A147" s="196">
        <v>11</v>
      </c>
      <c r="B147" s="64">
        <v>2014</v>
      </c>
      <c r="C147" s="198" t="s">
        <v>488</v>
      </c>
      <c r="D147" s="297" t="s">
        <v>972</v>
      </c>
      <c r="E147" s="197" t="s">
        <v>264</v>
      </c>
      <c r="F147" s="415">
        <v>41958</v>
      </c>
      <c r="G147" s="197" t="s">
        <v>1705</v>
      </c>
      <c r="H147" s="64">
        <v>5</v>
      </c>
      <c r="I147" s="197" t="s">
        <v>330</v>
      </c>
      <c r="J147" s="19"/>
      <c r="K147" s="19"/>
      <c r="L147" s="19"/>
      <c r="P147" s="300"/>
    </row>
    <row r="148" spans="1:16" s="305" customFormat="1" ht="10.5" customHeight="1" outlineLevel="2">
      <c r="A148" s="299">
        <v>3</v>
      </c>
      <c r="B148" s="300">
        <v>2015</v>
      </c>
      <c r="C148" s="301" t="s">
        <v>488</v>
      </c>
      <c r="D148" s="302" t="s">
        <v>972</v>
      </c>
      <c r="E148" s="301" t="s">
        <v>290</v>
      </c>
      <c r="F148" s="413">
        <v>42064</v>
      </c>
      <c r="G148" s="301" t="s">
        <v>1747</v>
      </c>
      <c r="H148" s="300">
        <v>3</v>
      </c>
      <c r="I148" s="301" t="s">
        <v>355</v>
      </c>
      <c r="J148" s="19"/>
      <c r="K148" s="19"/>
      <c r="L148" s="19"/>
      <c r="P148" s="300"/>
    </row>
    <row r="149" spans="1:16" s="305" customFormat="1" ht="10.5" customHeight="1" outlineLevel="2">
      <c r="A149" s="299">
        <v>9</v>
      </c>
      <c r="B149" s="300">
        <v>2015</v>
      </c>
      <c r="C149" s="301" t="s">
        <v>488</v>
      </c>
      <c r="D149" s="302" t="s">
        <v>972</v>
      </c>
      <c r="E149" s="301" t="s">
        <v>337</v>
      </c>
      <c r="F149" s="413">
        <v>42274</v>
      </c>
      <c r="G149" s="301" t="s">
        <v>2003</v>
      </c>
      <c r="H149" s="300">
        <v>5</v>
      </c>
      <c r="I149" s="301" t="s">
        <v>330</v>
      </c>
      <c r="J149" s="19"/>
      <c r="K149" s="19"/>
      <c r="L149" s="19"/>
      <c r="P149" s="300"/>
    </row>
    <row r="150" spans="1:16" s="305" customFormat="1" ht="10.5" customHeight="1" outlineLevel="1">
      <c r="A150" s="299"/>
      <c r="B150" s="300"/>
      <c r="C150" s="301"/>
      <c r="D150" s="302" t="s">
        <v>973</v>
      </c>
      <c r="E150" s="301"/>
      <c r="F150" s="413"/>
      <c r="G150" s="301"/>
      <c r="H150" s="300">
        <f>SUBTOTAL(9,H143:H149)</f>
        <v>33</v>
      </c>
      <c r="I150" s="301"/>
      <c r="J150" s="19"/>
      <c r="K150" s="19"/>
      <c r="L150" s="19"/>
      <c r="P150" s="300"/>
    </row>
    <row r="151" spans="1:16" s="269" customFormat="1" ht="10.5" customHeight="1" outlineLevel="2">
      <c r="A151" s="29">
        <v>10</v>
      </c>
      <c r="B151" s="29">
        <v>2014</v>
      </c>
      <c r="C151" s="62" t="s">
        <v>239</v>
      </c>
      <c r="D151" s="104" t="s">
        <v>1316</v>
      </c>
      <c r="E151" s="31" t="s">
        <v>286</v>
      </c>
      <c r="F151" s="409">
        <v>41924</v>
      </c>
      <c r="G151" s="31"/>
      <c r="H151" s="29">
        <v>7</v>
      </c>
      <c r="I151" s="31" t="s">
        <v>903</v>
      </c>
      <c r="J151" s="34"/>
      <c r="K151" s="34"/>
      <c r="L151" s="34"/>
      <c r="P151" s="270"/>
    </row>
    <row r="152" spans="1:16" s="269" customFormat="1" ht="10.5" customHeight="1" outlineLevel="2">
      <c r="A152" s="270">
        <v>6</v>
      </c>
      <c r="B152" s="270">
        <v>2015</v>
      </c>
      <c r="C152" s="274" t="s">
        <v>239</v>
      </c>
      <c r="D152" s="274" t="s">
        <v>1316</v>
      </c>
      <c r="E152" s="274" t="s">
        <v>208</v>
      </c>
      <c r="F152" s="408">
        <v>42169</v>
      </c>
      <c r="G152" s="274" t="s">
        <v>1892</v>
      </c>
      <c r="H152" s="270">
        <v>3</v>
      </c>
      <c r="I152" s="274" t="s">
        <v>1506</v>
      </c>
      <c r="P152" s="270"/>
    </row>
    <row r="153" spans="1:16" s="269" customFormat="1" ht="10.5" customHeight="1" outlineLevel="1">
      <c r="A153" s="270"/>
      <c r="B153" s="270"/>
      <c r="C153" s="274"/>
      <c r="D153" s="274" t="s">
        <v>1317</v>
      </c>
      <c r="E153" s="274"/>
      <c r="F153" s="408"/>
      <c r="G153" s="274"/>
      <c r="H153" s="270">
        <f>SUBTOTAL(9,H151:H152)</f>
        <v>10</v>
      </c>
      <c r="I153" s="274"/>
      <c r="P153" s="270"/>
    </row>
    <row r="154" spans="1:16" s="269" customFormat="1" ht="10.5" customHeight="1" outlineLevel="2">
      <c r="A154" s="29">
        <v>3</v>
      </c>
      <c r="B154" s="30">
        <v>2014</v>
      </c>
      <c r="C154" s="31" t="s">
        <v>262</v>
      </c>
      <c r="D154" s="32" t="s">
        <v>1343</v>
      </c>
      <c r="E154" s="98" t="s">
        <v>290</v>
      </c>
      <c r="F154" s="406">
        <v>41700</v>
      </c>
      <c r="G154" s="31" t="s">
        <v>1344</v>
      </c>
      <c r="H154" s="29">
        <v>10</v>
      </c>
      <c r="I154" s="31" t="s">
        <v>84</v>
      </c>
      <c r="J154" s="34"/>
      <c r="K154" s="34"/>
      <c r="L154" s="34"/>
      <c r="P154" s="270"/>
    </row>
    <row r="155" spans="1:16" s="269" customFormat="1" ht="10.5" customHeight="1" outlineLevel="1">
      <c r="A155" s="29"/>
      <c r="B155" s="30"/>
      <c r="C155" s="31"/>
      <c r="D155" s="32" t="s">
        <v>1345</v>
      </c>
      <c r="E155" s="98"/>
      <c r="F155" s="406"/>
      <c r="G155" s="31"/>
      <c r="H155" s="29">
        <f>SUBTOTAL(9,H154:H154)</f>
        <v>10</v>
      </c>
      <c r="I155" s="31"/>
      <c r="J155" s="34"/>
      <c r="K155" s="34"/>
      <c r="L155" s="34"/>
      <c r="P155" s="270"/>
    </row>
    <row r="156" spans="1:16" s="269" customFormat="1" ht="10.5" customHeight="1" outlineLevel="2">
      <c r="A156" s="36">
        <v>3</v>
      </c>
      <c r="B156" s="36">
        <v>2013</v>
      </c>
      <c r="C156" s="38" t="s">
        <v>240</v>
      </c>
      <c r="D156" s="39" t="s">
        <v>144</v>
      </c>
      <c r="E156" s="38" t="s">
        <v>290</v>
      </c>
      <c r="F156" s="407">
        <v>41336</v>
      </c>
      <c r="G156" s="38" t="s">
        <v>987</v>
      </c>
      <c r="H156" s="36">
        <v>7</v>
      </c>
      <c r="I156" s="38" t="s">
        <v>27</v>
      </c>
      <c r="J156" s="34"/>
      <c r="K156" s="34"/>
      <c r="L156" s="34"/>
      <c r="P156" s="270"/>
    </row>
    <row r="157" spans="1:16" s="269" customFormat="1" ht="10.5" customHeight="1" outlineLevel="2">
      <c r="A157" s="128">
        <v>10</v>
      </c>
      <c r="B157" s="37">
        <v>2013</v>
      </c>
      <c r="C157" s="38" t="s">
        <v>240</v>
      </c>
      <c r="D157" s="271" t="s">
        <v>144</v>
      </c>
      <c r="E157" s="45" t="s">
        <v>286</v>
      </c>
      <c r="F157" s="407">
        <v>41560</v>
      </c>
      <c r="G157" s="38" t="s">
        <v>1074</v>
      </c>
      <c r="H157" s="36">
        <v>3</v>
      </c>
      <c r="I157" s="38" t="s">
        <v>471</v>
      </c>
      <c r="J157" s="34"/>
      <c r="K157" s="34"/>
      <c r="L157" s="34"/>
      <c r="P157" s="270"/>
    </row>
    <row r="158" spans="1:16" s="269" customFormat="1" ht="10.5" customHeight="1" outlineLevel="2">
      <c r="A158" s="128">
        <v>10</v>
      </c>
      <c r="B158" s="37">
        <v>2013</v>
      </c>
      <c r="C158" s="38" t="s">
        <v>240</v>
      </c>
      <c r="D158" s="271" t="s">
        <v>144</v>
      </c>
      <c r="E158" s="45" t="s">
        <v>286</v>
      </c>
      <c r="F158" s="407">
        <v>41560</v>
      </c>
      <c r="G158" s="38" t="s">
        <v>1075</v>
      </c>
      <c r="H158" s="36">
        <v>10</v>
      </c>
      <c r="I158" s="38" t="s">
        <v>464</v>
      </c>
      <c r="J158" s="34"/>
      <c r="K158" s="34"/>
      <c r="L158" s="34"/>
      <c r="P158" s="270"/>
    </row>
    <row r="159" spans="1:16" s="269" customFormat="1" ht="10.5" customHeight="1" outlineLevel="2">
      <c r="A159" s="128">
        <v>10</v>
      </c>
      <c r="B159" s="37">
        <v>2013</v>
      </c>
      <c r="C159" s="38" t="s">
        <v>240</v>
      </c>
      <c r="D159" s="271" t="s">
        <v>144</v>
      </c>
      <c r="E159" s="45" t="s">
        <v>286</v>
      </c>
      <c r="F159" s="407">
        <v>41560</v>
      </c>
      <c r="G159" s="38" t="s">
        <v>1076</v>
      </c>
      <c r="H159" s="36">
        <v>10</v>
      </c>
      <c r="I159" s="38" t="s">
        <v>409</v>
      </c>
      <c r="J159" s="34"/>
      <c r="K159" s="34"/>
      <c r="L159" s="34"/>
      <c r="P159" s="270"/>
    </row>
    <row r="160" spans="1:16" s="269" customFormat="1" ht="10.5" customHeight="1" outlineLevel="2">
      <c r="A160" s="36">
        <v>10</v>
      </c>
      <c r="B160" s="37">
        <v>2013</v>
      </c>
      <c r="C160" s="38" t="s">
        <v>240</v>
      </c>
      <c r="D160" s="271" t="s">
        <v>144</v>
      </c>
      <c r="E160" s="45" t="s">
        <v>286</v>
      </c>
      <c r="F160" s="407">
        <v>41560</v>
      </c>
      <c r="G160" s="38" t="s">
        <v>1077</v>
      </c>
      <c r="H160" s="36">
        <v>10</v>
      </c>
      <c r="I160" s="38" t="s">
        <v>310</v>
      </c>
      <c r="J160" s="34"/>
      <c r="K160" s="34"/>
      <c r="L160" s="34"/>
      <c r="P160" s="270"/>
    </row>
    <row r="161" spans="1:16" s="269" customFormat="1" ht="10.5" customHeight="1" outlineLevel="2">
      <c r="A161" s="36">
        <v>10</v>
      </c>
      <c r="B161" s="37">
        <v>2013</v>
      </c>
      <c r="C161" s="38" t="s">
        <v>240</v>
      </c>
      <c r="D161" s="271" t="s">
        <v>144</v>
      </c>
      <c r="E161" s="45" t="s">
        <v>286</v>
      </c>
      <c r="F161" s="407">
        <v>41560</v>
      </c>
      <c r="G161" s="38" t="s">
        <v>1078</v>
      </c>
      <c r="H161" s="36">
        <v>7</v>
      </c>
      <c r="I161" s="38" t="s">
        <v>324</v>
      </c>
      <c r="J161" s="34"/>
      <c r="K161" s="34"/>
      <c r="L161" s="34"/>
      <c r="P161" s="270"/>
    </row>
    <row r="162" spans="1:16" s="269" customFormat="1" ht="10.5" customHeight="1" outlineLevel="2">
      <c r="A162" s="36">
        <v>10</v>
      </c>
      <c r="B162" s="37">
        <v>2013</v>
      </c>
      <c r="C162" s="38" t="s">
        <v>240</v>
      </c>
      <c r="D162" s="271" t="s">
        <v>144</v>
      </c>
      <c r="E162" s="45" t="s">
        <v>266</v>
      </c>
      <c r="F162" s="407">
        <v>41574</v>
      </c>
      <c r="G162" s="38" t="s">
        <v>1079</v>
      </c>
      <c r="H162" s="36">
        <v>10</v>
      </c>
      <c r="I162" s="38" t="s">
        <v>252</v>
      </c>
      <c r="J162" s="34"/>
      <c r="K162" s="34"/>
      <c r="L162" s="34"/>
      <c r="P162" s="270"/>
    </row>
    <row r="163" spans="1:16" s="269" customFormat="1" ht="10.5" customHeight="1" outlineLevel="2">
      <c r="A163" s="29">
        <v>10</v>
      </c>
      <c r="B163" s="29">
        <v>2014</v>
      </c>
      <c r="C163" s="62" t="s">
        <v>240</v>
      </c>
      <c r="D163" s="104" t="s">
        <v>144</v>
      </c>
      <c r="E163" s="31" t="s">
        <v>286</v>
      </c>
      <c r="F163" s="409">
        <v>41924</v>
      </c>
      <c r="G163" s="31" t="s">
        <v>1604</v>
      </c>
      <c r="H163" s="29">
        <v>10</v>
      </c>
      <c r="I163" s="31" t="s">
        <v>73</v>
      </c>
      <c r="J163" s="34"/>
      <c r="K163" s="34"/>
      <c r="L163" s="34"/>
      <c r="P163" s="270"/>
    </row>
    <row r="164" spans="1:16" s="269" customFormat="1" ht="10.5" customHeight="1" outlineLevel="2">
      <c r="A164" s="29">
        <v>10</v>
      </c>
      <c r="B164" s="29">
        <v>2014</v>
      </c>
      <c r="C164" s="62" t="s">
        <v>240</v>
      </c>
      <c r="D164" s="104" t="s">
        <v>144</v>
      </c>
      <c r="E164" s="31" t="s">
        <v>266</v>
      </c>
      <c r="F164" s="409">
        <v>41938</v>
      </c>
      <c r="G164" s="31" t="s">
        <v>1604</v>
      </c>
      <c r="H164" s="29">
        <v>10</v>
      </c>
      <c r="I164" s="31" t="s">
        <v>327</v>
      </c>
      <c r="J164" s="34"/>
      <c r="K164" s="34"/>
      <c r="L164" s="34"/>
      <c r="P164" s="270"/>
    </row>
    <row r="165" spans="1:16" s="269" customFormat="1" ht="11.25" customHeight="1" outlineLevel="2">
      <c r="A165" s="270">
        <v>10</v>
      </c>
      <c r="B165" s="273">
        <v>2015</v>
      </c>
      <c r="C165" s="274" t="s">
        <v>240</v>
      </c>
      <c r="D165" s="274" t="s">
        <v>144</v>
      </c>
      <c r="E165" s="276" t="s">
        <v>286</v>
      </c>
      <c r="F165" s="408">
        <v>42288</v>
      </c>
      <c r="G165" s="274" t="s">
        <v>2019</v>
      </c>
      <c r="H165" s="270">
        <v>3</v>
      </c>
      <c r="I165" s="269" t="s">
        <v>1672</v>
      </c>
      <c r="P165" s="270"/>
    </row>
    <row r="166" spans="1:16" s="269" customFormat="1" ht="10.5" customHeight="1" outlineLevel="2">
      <c r="A166" s="270">
        <v>10</v>
      </c>
      <c r="B166" s="273">
        <v>2015</v>
      </c>
      <c r="C166" s="274" t="s">
        <v>240</v>
      </c>
      <c r="D166" s="274" t="s">
        <v>144</v>
      </c>
      <c r="E166" s="276" t="s">
        <v>286</v>
      </c>
      <c r="F166" s="408">
        <v>42288</v>
      </c>
      <c r="G166" s="274" t="s">
        <v>2020</v>
      </c>
      <c r="H166" s="270">
        <v>3</v>
      </c>
      <c r="I166" s="269" t="s">
        <v>473</v>
      </c>
      <c r="P166" s="270"/>
    </row>
    <row r="167" spans="1:16" s="269" customFormat="1" ht="10.5" customHeight="1" outlineLevel="2">
      <c r="A167" s="270">
        <v>10</v>
      </c>
      <c r="B167" s="273">
        <v>2015</v>
      </c>
      <c r="C167" s="274" t="s">
        <v>240</v>
      </c>
      <c r="D167" s="274" t="s">
        <v>144</v>
      </c>
      <c r="E167" s="276" t="s">
        <v>286</v>
      </c>
      <c r="F167" s="408">
        <v>42288</v>
      </c>
      <c r="G167" s="274" t="s">
        <v>2021</v>
      </c>
      <c r="H167" s="270">
        <v>7</v>
      </c>
      <c r="I167" s="269" t="s">
        <v>476</v>
      </c>
      <c r="P167" s="270"/>
    </row>
    <row r="168" spans="1:16" s="269" customFormat="1" ht="10.5" customHeight="1" outlineLevel="2">
      <c r="A168" s="270">
        <v>10</v>
      </c>
      <c r="B168" s="273">
        <v>2015</v>
      </c>
      <c r="C168" s="274" t="s">
        <v>240</v>
      </c>
      <c r="D168" s="274" t="s">
        <v>144</v>
      </c>
      <c r="E168" s="276" t="s">
        <v>266</v>
      </c>
      <c r="F168" s="408">
        <v>42302</v>
      </c>
      <c r="G168" s="274" t="s">
        <v>2107</v>
      </c>
      <c r="H168" s="270">
        <v>10</v>
      </c>
      <c r="I168" s="269" t="s">
        <v>252</v>
      </c>
      <c r="P168" s="270"/>
    </row>
    <row r="169" spans="1:16" s="269" customFormat="1" ht="10.5" customHeight="1" outlineLevel="2">
      <c r="A169" s="270">
        <v>10</v>
      </c>
      <c r="B169" s="273">
        <v>2015</v>
      </c>
      <c r="C169" s="274" t="s">
        <v>240</v>
      </c>
      <c r="D169" s="274" t="s">
        <v>144</v>
      </c>
      <c r="E169" s="276" t="s">
        <v>266</v>
      </c>
      <c r="F169" s="408">
        <v>42302</v>
      </c>
      <c r="G169" s="274" t="s">
        <v>2020</v>
      </c>
      <c r="H169" s="270">
        <v>10</v>
      </c>
      <c r="I169" s="269" t="s">
        <v>327</v>
      </c>
      <c r="P169" s="270"/>
    </row>
    <row r="170" spans="1:16" s="269" customFormat="1" ht="10.5" customHeight="1" outlineLevel="1">
      <c r="A170" s="270"/>
      <c r="B170" s="273"/>
      <c r="C170" s="274"/>
      <c r="D170" s="274" t="s">
        <v>146</v>
      </c>
      <c r="E170" s="276"/>
      <c r="F170" s="408"/>
      <c r="G170" s="274"/>
      <c r="H170" s="270">
        <f>SUBTOTAL(9,H156:H169)</f>
        <v>110</v>
      </c>
      <c r="P170" s="270"/>
    </row>
    <row r="171" spans="1:16" s="269" customFormat="1" ht="10.5" customHeight="1" outlineLevel="2">
      <c r="A171" s="36">
        <v>5</v>
      </c>
      <c r="B171" s="37">
        <v>2013</v>
      </c>
      <c r="C171" s="38" t="s">
        <v>239</v>
      </c>
      <c r="D171" s="271" t="s">
        <v>202</v>
      </c>
      <c r="E171" s="45" t="s">
        <v>259</v>
      </c>
      <c r="F171" s="407">
        <v>41399</v>
      </c>
      <c r="G171" s="38" t="s">
        <v>1080</v>
      </c>
      <c r="H171" s="36">
        <v>5</v>
      </c>
      <c r="I171" s="38" t="s">
        <v>267</v>
      </c>
      <c r="J171" s="40" t="s">
        <v>2104</v>
      </c>
      <c r="K171" s="34"/>
      <c r="L171" s="34"/>
      <c r="P171" s="270"/>
    </row>
    <row r="172" spans="1:16" s="269" customFormat="1" ht="10.5" customHeight="1" outlineLevel="1">
      <c r="A172" s="36"/>
      <c r="B172" s="37"/>
      <c r="C172" s="38"/>
      <c r="D172" s="271" t="s">
        <v>203</v>
      </c>
      <c r="E172" s="45"/>
      <c r="F172" s="407"/>
      <c r="G172" s="38"/>
      <c r="H172" s="36">
        <f>SUBTOTAL(9,H171:H171)</f>
        <v>5</v>
      </c>
      <c r="I172" s="38"/>
      <c r="J172" s="34"/>
      <c r="K172" s="34"/>
      <c r="L172" s="34"/>
      <c r="P172" s="270"/>
    </row>
    <row r="173" spans="1:16" s="269" customFormat="1" ht="10.5" customHeight="1" outlineLevel="2">
      <c r="A173" s="270">
        <v>6</v>
      </c>
      <c r="B173" s="270">
        <v>2015</v>
      </c>
      <c r="C173" s="274" t="s">
        <v>488</v>
      </c>
      <c r="D173" s="274" t="s">
        <v>1308</v>
      </c>
      <c r="E173" s="274" t="s">
        <v>208</v>
      </c>
      <c r="F173" s="408">
        <v>42169</v>
      </c>
      <c r="G173" s="274" t="s">
        <v>1605</v>
      </c>
      <c r="H173" s="270">
        <v>10</v>
      </c>
      <c r="I173" s="274" t="s">
        <v>747</v>
      </c>
      <c r="P173" s="270"/>
    </row>
    <row r="174" spans="1:16" s="269" customFormat="1" ht="10.5" customHeight="1" outlineLevel="2">
      <c r="A174" s="270">
        <v>6</v>
      </c>
      <c r="B174" s="270">
        <v>2015</v>
      </c>
      <c r="C174" s="274" t="s">
        <v>488</v>
      </c>
      <c r="D174" s="274" t="s">
        <v>1308</v>
      </c>
      <c r="E174" s="274" t="s">
        <v>208</v>
      </c>
      <c r="F174" s="408">
        <v>42169</v>
      </c>
      <c r="G174" s="274" t="s">
        <v>1893</v>
      </c>
      <c r="H174" s="270">
        <v>7</v>
      </c>
      <c r="I174" s="274" t="s">
        <v>214</v>
      </c>
      <c r="P174" s="270"/>
    </row>
    <row r="175" spans="1:16" s="269" customFormat="1" ht="10.5" customHeight="1" outlineLevel="2">
      <c r="A175" s="270">
        <v>6</v>
      </c>
      <c r="B175" s="270">
        <v>2015</v>
      </c>
      <c r="C175" s="274" t="s">
        <v>488</v>
      </c>
      <c r="D175" s="274" t="s">
        <v>1308</v>
      </c>
      <c r="E175" s="274" t="s">
        <v>1965</v>
      </c>
      <c r="F175" s="408">
        <v>42176</v>
      </c>
      <c r="G175" s="274" t="s">
        <v>1893</v>
      </c>
      <c r="H175" s="270">
        <v>15</v>
      </c>
      <c r="I175" s="370" t="s">
        <v>1972</v>
      </c>
      <c r="P175" s="270"/>
    </row>
    <row r="176" spans="1:16" s="269" customFormat="1" ht="10.5" customHeight="1" outlineLevel="1">
      <c r="A176" s="270"/>
      <c r="B176" s="270"/>
      <c r="C176" s="274"/>
      <c r="D176" s="274" t="s">
        <v>1309</v>
      </c>
      <c r="E176" s="274"/>
      <c r="F176" s="408"/>
      <c r="G176" s="274"/>
      <c r="H176" s="270">
        <f>SUBTOTAL(9,H173:H175)</f>
        <v>32</v>
      </c>
      <c r="I176" s="370"/>
      <c r="P176" s="270"/>
    </row>
    <row r="177" spans="1:16" s="269" customFormat="1" ht="10.5" customHeight="1" outlineLevel="2">
      <c r="A177" s="273">
        <v>3</v>
      </c>
      <c r="B177" s="270">
        <v>2015</v>
      </c>
      <c r="C177" s="274" t="s">
        <v>240</v>
      </c>
      <c r="D177" s="277" t="s">
        <v>951</v>
      </c>
      <c r="E177" s="274" t="s">
        <v>290</v>
      </c>
      <c r="F177" s="408">
        <v>42064</v>
      </c>
      <c r="G177" s="274" t="s">
        <v>1748</v>
      </c>
      <c r="H177" s="270">
        <v>7</v>
      </c>
      <c r="I177" s="274" t="s">
        <v>1749</v>
      </c>
      <c r="J177" s="62"/>
      <c r="K177" s="54"/>
      <c r="L177" s="34"/>
      <c r="P177" s="270"/>
    </row>
    <row r="178" spans="1:16" s="269" customFormat="1" ht="10.5" customHeight="1" outlineLevel="2">
      <c r="A178" s="273">
        <v>3</v>
      </c>
      <c r="B178" s="270">
        <v>2015</v>
      </c>
      <c r="C178" s="274" t="s">
        <v>240</v>
      </c>
      <c r="D178" s="277" t="s">
        <v>951</v>
      </c>
      <c r="E178" s="274" t="s">
        <v>290</v>
      </c>
      <c r="F178" s="408">
        <v>42064</v>
      </c>
      <c r="G178" s="274" t="s">
        <v>952</v>
      </c>
      <c r="H178" s="270">
        <v>10</v>
      </c>
      <c r="I178" s="274" t="s">
        <v>29</v>
      </c>
      <c r="J178" s="40"/>
      <c r="K178" s="54"/>
      <c r="L178" s="34"/>
      <c r="P178" s="270"/>
    </row>
    <row r="179" spans="1:16" s="269" customFormat="1" ht="10.5" customHeight="1" outlineLevel="2">
      <c r="A179" s="270">
        <v>6</v>
      </c>
      <c r="B179" s="270">
        <v>2015</v>
      </c>
      <c r="C179" s="274" t="s">
        <v>240</v>
      </c>
      <c r="D179" s="274" t="s">
        <v>951</v>
      </c>
      <c r="E179" s="274" t="s">
        <v>208</v>
      </c>
      <c r="F179" s="408">
        <v>42169</v>
      </c>
      <c r="G179" s="274" t="s">
        <v>1894</v>
      </c>
      <c r="H179" s="270">
        <v>10</v>
      </c>
      <c r="I179" s="274" t="s">
        <v>1895</v>
      </c>
      <c r="P179" s="270"/>
    </row>
    <row r="180" spans="1:16" s="269" customFormat="1" ht="10.5" customHeight="1" outlineLevel="2">
      <c r="A180" s="270">
        <v>6</v>
      </c>
      <c r="B180" s="270">
        <v>2015</v>
      </c>
      <c r="C180" s="274" t="s">
        <v>240</v>
      </c>
      <c r="D180" s="274" t="s">
        <v>951</v>
      </c>
      <c r="E180" s="373" t="s">
        <v>1965</v>
      </c>
      <c r="F180" s="408">
        <v>42176</v>
      </c>
      <c r="G180" s="274" t="s">
        <v>1894</v>
      </c>
      <c r="H180" s="270">
        <v>10</v>
      </c>
      <c r="I180" s="370" t="s">
        <v>1973</v>
      </c>
      <c r="P180" s="270"/>
    </row>
    <row r="181" spans="1:16" s="269" customFormat="1" ht="10.5" customHeight="1" outlineLevel="1">
      <c r="A181" s="270"/>
      <c r="B181" s="270"/>
      <c r="C181" s="274"/>
      <c r="D181" s="274" t="s">
        <v>953</v>
      </c>
      <c r="E181" s="373"/>
      <c r="F181" s="408"/>
      <c r="G181" s="274"/>
      <c r="H181" s="270">
        <f>SUBTOTAL(9,H177:H180)</f>
        <v>37</v>
      </c>
      <c r="I181" s="370"/>
      <c r="P181" s="270"/>
    </row>
    <row r="182" spans="1:16" s="269" customFormat="1" ht="10.5" customHeight="1" outlineLevel="2">
      <c r="A182" s="36">
        <v>3</v>
      </c>
      <c r="B182" s="36">
        <v>2013</v>
      </c>
      <c r="C182" s="38" t="s">
        <v>239</v>
      </c>
      <c r="D182" s="39" t="s">
        <v>58</v>
      </c>
      <c r="E182" s="38" t="s">
        <v>290</v>
      </c>
      <c r="F182" s="407">
        <v>41336</v>
      </c>
      <c r="G182" s="38" t="s">
        <v>988</v>
      </c>
      <c r="H182" s="36">
        <v>3</v>
      </c>
      <c r="I182" s="38" t="s">
        <v>92</v>
      </c>
      <c r="J182" s="40"/>
      <c r="K182" s="54"/>
      <c r="L182" s="34"/>
      <c r="P182" s="270"/>
    </row>
    <row r="183" spans="1:16" s="269" customFormat="1" ht="10.5" customHeight="1" outlineLevel="1">
      <c r="A183" s="36"/>
      <c r="B183" s="36"/>
      <c r="C183" s="38"/>
      <c r="D183" s="39" t="s">
        <v>65</v>
      </c>
      <c r="E183" s="38"/>
      <c r="F183" s="407"/>
      <c r="G183" s="38"/>
      <c r="H183" s="36">
        <f>SUBTOTAL(9,H182:H182)</f>
        <v>3</v>
      </c>
      <c r="I183" s="38"/>
      <c r="J183" s="40"/>
      <c r="K183" s="54"/>
      <c r="L183" s="34"/>
      <c r="P183" s="270"/>
    </row>
    <row r="184" spans="1:16" s="269" customFormat="1" ht="10.5" customHeight="1" outlineLevel="2">
      <c r="A184" s="273">
        <v>3</v>
      </c>
      <c r="B184" s="270">
        <v>2015</v>
      </c>
      <c r="C184" s="274" t="s">
        <v>262</v>
      </c>
      <c r="D184" s="277" t="s">
        <v>1750</v>
      </c>
      <c r="E184" s="274" t="s">
        <v>290</v>
      </c>
      <c r="F184" s="408">
        <v>42064</v>
      </c>
      <c r="G184" s="274" t="s">
        <v>1751</v>
      </c>
      <c r="H184" s="270">
        <v>3</v>
      </c>
      <c r="I184" s="274" t="s">
        <v>526</v>
      </c>
      <c r="J184" s="40"/>
      <c r="K184" s="54"/>
      <c r="L184" s="34"/>
      <c r="P184" s="270"/>
    </row>
    <row r="185" spans="1:16" s="269" customFormat="1" ht="10.5" customHeight="1" outlineLevel="1">
      <c r="A185" s="273"/>
      <c r="B185" s="270"/>
      <c r="C185" s="274"/>
      <c r="D185" s="277" t="s">
        <v>1752</v>
      </c>
      <c r="E185" s="274"/>
      <c r="F185" s="408"/>
      <c r="G185" s="274"/>
      <c r="H185" s="270">
        <f>SUBTOTAL(9,H184:H184)</f>
        <v>3</v>
      </c>
      <c r="I185" s="274"/>
      <c r="J185" s="40"/>
      <c r="K185" s="54"/>
      <c r="L185" s="34"/>
      <c r="P185" s="270"/>
    </row>
    <row r="186" spans="1:16" s="269" customFormat="1" ht="10.5" customHeight="1" outlineLevel="2">
      <c r="A186" s="126">
        <v>5</v>
      </c>
      <c r="B186" s="126">
        <v>2014</v>
      </c>
      <c r="C186" s="130" t="s">
        <v>262</v>
      </c>
      <c r="D186" s="278" t="s">
        <v>1573</v>
      </c>
      <c r="E186" s="130" t="s">
        <v>261</v>
      </c>
      <c r="F186" s="409">
        <v>41790</v>
      </c>
      <c r="G186" s="130" t="s">
        <v>1574</v>
      </c>
      <c r="H186" s="126">
        <v>5</v>
      </c>
      <c r="I186" s="130" t="s">
        <v>263</v>
      </c>
      <c r="J186" s="40"/>
      <c r="K186" s="54"/>
      <c r="L186" s="34"/>
      <c r="P186" s="270"/>
    </row>
    <row r="187" spans="1:16" s="269" customFormat="1" ht="10.5" customHeight="1" outlineLevel="2">
      <c r="A187" s="126">
        <v>11</v>
      </c>
      <c r="B187" s="126">
        <v>2014</v>
      </c>
      <c r="C187" s="130" t="s">
        <v>262</v>
      </c>
      <c r="D187" s="278" t="s">
        <v>1573</v>
      </c>
      <c r="E187" s="130" t="s">
        <v>123</v>
      </c>
      <c r="F187" s="409">
        <v>41951</v>
      </c>
      <c r="G187" s="130" t="s">
        <v>1701</v>
      </c>
      <c r="H187" s="126">
        <v>5</v>
      </c>
      <c r="I187" s="130" t="s">
        <v>328</v>
      </c>
      <c r="J187" s="40"/>
      <c r="K187" s="54"/>
      <c r="L187" s="34"/>
      <c r="P187" s="270"/>
    </row>
    <row r="188" spans="1:16" s="269" customFormat="1" ht="10.5" customHeight="1" outlineLevel="1">
      <c r="A188" s="126"/>
      <c r="B188" s="126"/>
      <c r="C188" s="130"/>
      <c r="D188" s="278" t="s">
        <v>1575</v>
      </c>
      <c r="E188" s="130"/>
      <c r="F188" s="409"/>
      <c r="G188" s="130"/>
      <c r="H188" s="126">
        <f>SUBTOTAL(9,H186:H187)</f>
        <v>10</v>
      </c>
      <c r="I188" s="130"/>
      <c r="J188" s="40"/>
      <c r="K188" s="54"/>
      <c r="L188" s="34"/>
      <c r="P188" s="270"/>
    </row>
    <row r="189" spans="1:16" s="34" customFormat="1" ht="10.5" customHeight="1" outlineLevel="2">
      <c r="A189" s="270">
        <v>6</v>
      </c>
      <c r="B189" s="270">
        <v>2015</v>
      </c>
      <c r="C189" s="274" t="s">
        <v>488</v>
      </c>
      <c r="D189" s="274" t="s">
        <v>1312</v>
      </c>
      <c r="E189" s="274" t="s">
        <v>208</v>
      </c>
      <c r="F189" s="408">
        <v>42169</v>
      </c>
      <c r="G189" s="274" t="s">
        <v>1896</v>
      </c>
      <c r="H189" s="270">
        <v>7</v>
      </c>
      <c r="I189" s="274" t="s">
        <v>165</v>
      </c>
      <c r="J189" s="269"/>
      <c r="K189" s="269"/>
      <c r="L189" s="269"/>
      <c r="P189" s="35"/>
    </row>
    <row r="190" spans="1:16" s="269" customFormat="1" ht="10.5" customHeight="1" outlineLevel="2">
      <c r="A190" s="270">
        <v>10</v>
      </c>
      <c r="B190" s="273">
        <v>2015</v>
      </c>
      <c r="C190" s="274" t="s">
        <v>488</v>
      </c>
      <c r="D190" s="274" t="s">
        <v>1312</v>
      </c>
      <c r="E190" s="276" t="s">
        <v>286</v>
      </c>
      <c r="F190" s="408">
        <v>42288</v>
      </c>
      <c r="G190" s="274" t="s">
        <v>2022</v>
      </c>
      <c r="H190" s="270">
        <v>7</v>
      </c>
      <c r="I190" s="269" t="s">
        <v>457</v>
      </c>
      <c r="P190" s="270"/>
    </row>
    <row r="191" spans="1:16" s="269" customFormat="1" ht="10.5" customHeight="1" outlineLevel="1">
      <c r="A191" s="270"/>
      <c r="B191" s="273"/>
      <c r="C191" s="274"/>
      <c r="D191" s="274" t="s">
        <v>1313</v>
      </c>
      <c r="E191" s="276"/>
      <c r="F191" s="408"/>
      <c r="G191" s="274"/>
      <c r="H191" s="270">
        <f>SUBTOTAL(9,H189:H190)</f>
        <v>14</v>
      </c>
      <c r="P191" s="270"/>
    </row>
    <row r="192" spans="1:16" s="269" customFormat="1" ht="10.5" customHeight="1" outlineLevel="2">
      <c r="A192" s="29">
        <v>6</v>
      </c>
      <c r="B192" s="30">
        <v>2014</v>
      </c>
      <c r="C192" s="31" t="s">
        <v>239</v>
      </c>
      <c r="D192" s="32" t="s">
        <v>6</v>
      </c>
      <c r="E192" s="98" t="s">
        <v>208</v>
      </c>
      <c r="F192" s="406">
        <v>41797</v>
      </c>
      <c r="G192" s="31" t="s">
        <v>1456</v>
      </c>
      <c r="H192" s="126">
        <v>7</v>
      </c>
      <c r="I192" s="130" t="s">
        <v>175</v>
      </c>
      <c r="J192" s="40"/>
      <c r="K192" s="61"/>
      <c r="L192" s="69"/>
      <c r="P192" s="270"/>
    </row>
    <row r="193" spans="1:16" s="269" customFormat="1" ht="10.5" customHeight="1" outlineLevel="2">
      <c r="A193" s="29">
        <v>6</v>
      </c>
      <c r="B193" s="30">
        <v>2014</v>
      </c>
      <c r="C193" s="31" t="s">
        <v>239</v>
      </c>
      <c r="D193" s="32" t="s">
        <v>6</v>
      </c>
      <c r="E193" s="98" t="s">
        <v>208</v>
      </c>
      <c r="F193" s="406">
        <v>41797</v>
      </c>
      <c r="G193" s="31" t="s">
        <v>1457</v>
      </c>
      <c r="H193" s="126">
        <v>3</v>
      </c>
      <c r="I193" s="130" t="s">
        <v>800</v>
      </c>
      <c r="J193" s="40"/>
      <c r="K193" s="61"/>
      <c r="L193" s="69"/>
      <c r="P193" s="270"/>
    </row>
    <row r="194" spans="1:16" s="269" customFormat="1" ht="10.5" customHeight="1" outlineLevel="2">
      <c r="A194" s="270">
        <v>10</v>
      </c>
      <c r="B194" s="273">
        <v>2015</v>
      </c>
      <c r="C194" s="274" t="s">
        <v>239</v>
      </c>
      <c r="D194" s="274" t="s">
        <v>6</v>
      </c>
      <c r="E194" s="276" t="s">
        <v>286</v>
      </c>
      <c r="F194" s="408">
        <v>42288</v>
      </c>
      <c r="G194" s="274" t="s">
        <v>2023</v>
      </c>
      <c r="H194" s="270">
        <v>3</v>
      </c>
      <c r="I194" s="269" t="s">
        <v>280</v>
      </c>
      <c r="P194" s="270"/>
    </row>
    <row r="195" spans="1:16" s="269" customFormat="1" ht="10.5" customHeight="1" outlineLevel="1">
      <c r="A195" s="270"/>
      <c r="B195" s="273"/>
      <c r="C195" s="274"/>
      <c r="D195" s="274" t="s">
        <v>7</v>
      </c>
      <c r="E195" s="276"/>
      <c r="F195" s="408"/>
      <c r="G195" s="274"/>
      <c r="H195" s="270">
        <f>SUBTOTAL(9,H192:H194)</f>
        <v>13</v>
      </c>
      <c r="P195" s="270"/>
    </row>
    <row r="196" spans="1:16" s="305" customFormat="1" ht="10.5" customHeight="1" outlineLevel="2">
      <c r="A196" s="195">
        <v>3</v>
      </c>
      <c r="B196" s="195">
        <v>2013</v>
      </c>
      <c r="C196" s="358" t="s">
        <v>239</v>
      </c>
      <c r="D196" s="359" t="s">
        <v>76</v>
      </c>
      <c r="E196" s="358" t="s">
        <v>290</v>
      </c>
      <c r="F196" s="417">
        <v>41336</v>
      </c>
      <c r="G196" s="360" t="s">
        <v>1029</v>
      </c>
      <c r="H196" s="195">
        <v>3</v>
      </c>
      <c r="I196" s="358" t="s">
        <v>1030</v>
      </c>
      <c r="J196" s="12" t="s">
        <v>1858</v>
      </c>
      <c r="K196" s="329"/>
      <c r="L196" s="108"/>
      <c r="P196" s="300"/>
    </row>
    <row r="197" spans="1:16" s="305" customFormat="1" ht="10.5" customHeight="1" outlineLevel="2">
      <c r="A197" s="195">
        <v>10</v>
      </c>
      <c r="B197" s="46">
        <v>2013</v>
      </c>
      <c r="C197" s="20" t="s">
        <v>239</v>
      </c>
      <c r="D197" s="330" t="s">
        <v>76</v>
      </c>
      <c r="E197" s="21" t="s">
        <v>286</v>
      </c>
      <c r="F197" s="411">
        <v>41560</v>
      </c>
      <c r="G197" s="20" t="s">
        <v>1083</v>
      </c>
      <c r="H197" s="14">
        <v>3</v>
      </c>
      <c r="I197" s="20" t="s">
        <v>347</v>
      </c>
      <c r="J197" s="13"/>
      <c r="K197" s="329"/>
      <c r="L197" s="108"/>
      <c r="P197" s="300"/>
    </row>
    <row r="198" spans="1:16" s="305" customFormat="1" ht="10.5" customHeight="1" outlineLevel="2">
      <c r="A198" s="64">
        <v>3</v>
      </c>
      <c r="B198" s="196">
        <v>2014</v>
      </c>
      <c r="C198" s="197" t="s">
        <v>239</v>
      </c>
      <c r="D198" s="209" t="s">
        <v>76</v>
      </c>
      <c r="E198" s="198" t="s">
        <v>290</v>
      </c>
      <c r="F198" s="415">
        <v>41700</v>
      </c>
      <c r="G198" s="197" t="s">
        <v>855</v>
      </c>
      <c r="H198" s="64">
        <v>10</v>
      </c>
      <c r="I198" s="197" t="s">
        <v>498</v>
      </c>
      <c r="J198" s="13"/>
      <c r="K198" s="329"/>
      <c r="L198" s="108"/>
      <c r="P198" s="300"/>
    </row>
    <row r="199" spans="1:16" s="305" customFormat="1" ht="10.5" customHeight="1" outlineLevel="2">
      <c r="A199" s="64">
        <v>3</v>
      </c>
      <c r="B199" s="196">
        <v>2014</v>
      </c>
      <c r="C199" s="197" t="s">
        <v>239</v>
      </c>
      <c r="D199" s="209" t="s">
        <v>76</v>
      </c>
      <c r="E199" s="198" t="s">
        <v>290</v>
      </c>
      <c r="F199" s="415">
        <v>41700</v>
      </c>
      <c r="G199" s="197" t="s">
        <v>1347</v>
      </c>
      <c r="H199" s="64">
        <v>3</v>
      </c>
      <c r="I199" s="197" t="s">
        <v>503</v>
      </c>
      <c r="J199" s="13"/>
      <c r="K199" s="19"/>
      <c r="L199" s="26"/>
      <c r="P199" s="300"/>
    </row>
    <row r="200" spans="1:16" s="305" customFormat="1" ht="10.5" customHeight="1" outlineLevel="2">
      <c r="A200" s="64">
        <v>6</v>
      </c>
      <c r="B200" s="196">
        <v>2014</v>
      </c>
      <c r="C200" s="197" t="s">
        <v>239</v>
      </c>
      <c r="D200" s="209" t="s">
        <v>76</v>
      </c>
      <c r="E200" s="198" t="s">
        <v>208</v>
      </c>
      <c r="F200" s="415">
        <v>41797</v>
      </c>
      <c r="G200" s="197" t="s">
        <v>1083</v>
      </c>
      <c r="H200" s="199">
        <v>10</v>
      </c>
      <c r="I200" s="298" t="s">
        <v>382</v>
      </c>
      <c r="J200" s="19"/>
      <c r="K200" s="19"/>
      <c r="L200" s="26"/>
      <c r="P200" s="300"/>
    </row>
    <row r="201" spans="1:16" s="305" customFormat="1" ht="10.5" customHeight="1" outlineLevel="2">
      <c r="A201" s="299">
        <v>3</v>
      </c>
      <c r="B201" s="300">
        <v>2015</v>
      </c>
      <c r="C201" s="301" t="s">
        <v>239</v>
      </c>
      <c r="D201" s="302" t="s">
        <v>76</v>
      </c>
      <c r="E201" s="301" t="s">
        <v>290</v>
      </c>
      <c r="F201" s="413">
        <v>42064</v>
      </c>
      <c r="G201" s="301" t="s">
        <v>855</v>
      </c>
      <c r="H201" s="300">
        <v>10</v>
      </c>
      <c r="I201" s="301" t="s">
        <v>498</v>
      </c>
      <c r="J201" s="19"/>
      <c r="K201" s="19"/>
      <c r="L201" s="26"/>
      <c r="P201" s="300"/>
    </row>
    <row r="202" spans="1:16" s="305" customFormat="1" ht="10.5" customHeight="1" outlineLevel="2">
      <c r="A202" s="299">
        <v>3</v>
      </c>
      <c r="B202" s="300">
        <v>2015</v>
      </c>
      <c r="C202" s="301" t="s">
        <v>239</v>
      </c>
      <c r="D202" s="302" t="s">
        <v>76</v>
      </c>
      <c r="E202" s="301" t="s">
        <v>290</v>
      </c>
      <c r="F202" s="413">
        <v>42064</v>
      </c>
      <c r="G202" s="301" t="s">
        <v>1815</v>
      </c>
      <c r="H202" s="300">
        <v>10</v>
      </c>
      <c r="I202" s="301" t="s">
        <v>293</v>
      </c>
      <c r="J202" s="19"/>
      <c r="K202" s="19"/>
      <c r="L202" s="26"/>
      <c r="P202" s="300"/>
    </row>
    <row r="203" spans="1:16" s="305" customFormat="1" ht="10.5" customHeight="1" outlineLevel="2">
      <c r="A203" s="299">
        <v>3</v>
      </c>
      <c r="B203" s="300">
        <v>2015</v>
      </c>
      <c r="C203" s="301" t="s">
        <v>239</v>
      </c>
      <c r="D203" s="302" t="s">
        <v>76</v>
      </c>
      <c r="E203" s="301" t="s">
        <v>270</v>
      </c>
      <c r="F203" s="413">
        <v>42092</v>
      </c>
      <c r="G203" s="301" t="s">
        <v>1852</v>
      </c>
      <c r="H203" s="300">
        <v>5</v>
      </c>
      <c r="I203" s="301" t="s">
        <v>249</v>
      </c>
      <c r="J203" s="19"/>
      <c r="K203" s="19"/>
      <c r="L203" s="26"/>
      <c r="P203" s="300"/>
    </row>
    <row r="204" spans="1:16" s="305" customFormat="1" ht="10.5" customHeight="1" outlineLevel="2">
      <c r="A204" s="299">
        <v>5</v>
      </c>
      <c r="B204" s="300">
        <v>2015</v>
      </c>
      <c r="C204" s="301" t="s">
        <v>239</v>
      </c>
      <c r="D204" s="302" t="s">
        <v>76</v>
      </c>
      <c r="E204" s="301" t="s">
        <v>261</v>
      </c>
      <c r="F204" s="413">
        <v>42154</v>
      </c>
      <c r="G204" s="301" t="s">
        <v>1871</v>
      </c>
      <c r="H204" s="300">
        <v>5</v>
      </c>
      <c r="I204" s="301" t="s">
        <v>249</v>
      </c>
      <c r="J204" s="19"/>
      <c r="K204" s="19"/>
      <c r="L204" s="26"/>
      <c r="P204" s="300"/>
    </row>
    <row r="205" spans="1:16" s="305" customFormat="1" ht="10.5" customHeight="1" outlineLevel="2">
      <c r="A205" s="300">
        <v>6</v>
      </c>
      <c r="B205" s="300">
        <v>2015</v>
      </c>
      <c r="C205" s="301" t="s">
        <v>239</v>
      </c>
      <c r="D205" s="301" t="s">
        <v>76</v>
      </c>
      <c r="E205" s="301" t="s">
        <v>208</v>
      </c>
      <c r="F205" s="413">
        <v>42169</v>
      </c>
      <c r="G205" s="301" t="s">
        <v>1897</v>
      </c>
      <c r="H205" s="300">
        <v>3</v>
      </c>
      <c r="I205" s="301" t="s">
        <v>1898</v>
      </c>
      <c r="P205" s="300"/>
    </row>
    <row r="206" spans="1:16" s="305" customFormat="1" ht="10.5" customHeight="1" outlineLevel="1">
      <c r="A206" s="300"/>
      <c r="B206" s="300"/>
      <c r="C206" s="301"/>
      <c r="D206" s="301" t="s">
        <v>77</v>
      </c>
      <c r="E206" s="301"/>
      <c r="F206" s="413"/>
      <c r="G206" s="301"/>
      <c r="H206" s="300">
        <f>SUBTOTAL(9,H196:H205)</f>
        <v>62</v>
      </c>
      <c r="I206" s="301"/>
      <c r="P206" s="300"/>
    </row>
    <row r="207" spans="1:16" s="269" customFormat="1" ht="10.5" customHeight="1" outlineLevel="2">
      <c r="A207" s="128">
        <v>5</v>
      </c>
      <c r="B207" s="128">
        <v>2013</v>
      </c>
      <c r="C207" s="135" t="s">
        <v>488</v>
      </c>
      <c r="D207" s="285" t="s">
        <v>387</v>
      </c>
      <c r="E207" s="135" t="s">
        <v>259</v>
      </c>
      <c r="F207" s="418">
        <v>41399</v>
      </c>
      <c r="G207" s="137" t="s">
        <v>1084</v>
      </c>
      <c r="H207" s="128">
        <v>5</v>
      </c>
      <c r="I207" s="135" t="s">
        <v>331</v>
      </c>
      <c r="J207" s="52"/>
      <c r="K207" s="40"/>
      <c r="L207" s="40"/>
      <c r="P207" s="270"/>
    </row>
    <row r="208" spans="1:16" s="269" customFormat="1" ht="10.5" customHeight="1" outlineLevel="1">
      <c r="A208" s="128"/>
      <c r="B208" s="128"/>
      <c r="C208" s="135"/>
      <c r="D208" s="285" t="s">
        <v>388</v>
      </c>
      <c r="E208" s="135"/>
      <c r="F208" s="418"/>
      <c r="G208" s="137"/>
      <c r="H208" s="128">
        <f>SUBTOTAL(9,H207:H207)</f>
        <v>5</v>
      </c>
      <c r="I208" s="135"/>
      <c r="J208" s="52"/>
      <c r="K208" s="40"/>
      <c r="L208" s="40"/>
      <c r="P208" s="270"/>
    </row>
    <row r="209" spans="1:16" s="305" customFormat="1" ht="10.5" customHeight="1" outlineLevel="2">
      <c r="A209" s="286">
        <v>3</v>
      </c>
      <c r="B209" s="286">
        <v>2015</v>
      </c>
      <c r="C209" s="287" t="s">
        <v>262</v>
      </c>
      <c r="D209" s="288" t="s">
        <v>1826</v>
      </c>
      <c r="E209" s="287" t="s">
        <v>265</v>
      </c>
      <c r="F209" s="419">
        <v>42078</v>
      </c>
      <c r="G209" s="289" t="s">
        <v>1827</v>
      </c>
      <c r="H209" s="286">
        <v>5</v>
      </c>
      <c r="I209" s="274" t="s">
        <v>263</v>
      </c>
      <c r="J209" s="269"/>
      <c r="K209" s="269"/>
      <c r="L209" s="269"/>
      <c r="P209" s="300"/>
    </row>
    <row r="210" spans="1:16" s="305" customFormat="1" ht="10.5" customHeight="1" outlineLevel="1">
      <c r="A210" s="286"/>
      <c r="B210" s="286"/>
      <c r="C210" s="287"/>
      <c r="D210" s="288" t="s">
        <v>1828</v>
      </c>
      <c r="E210" s="287"/>
      <c r="F210" s="419"/>
      <c r="G210" s="289"/>
      <c r="H210" s="286">
        <f>SUBTOTAL(9,H209:H209)</f>
        <v>5</v>
      </c>
      <c r="I210" s="274"/>
      <c r="J210" s="269"/>
      <c r="K210" s="269"/>
      <c r="L210" s="269"/>
      <c r="P210" s="300"/>
    </row>
    <row r="211" spans="1:16" s="305" customFormat="1" ht="10.5" customHeight="1" outlineLevel="2">
      <c r="A211" s="128">
        <v>11</v>
      </c>
      <c r="B211" s="128">
        <v>2013</v>
      </c>
      <c r="C211" s="135" t="s">
        <v>262</v>
      </c>
      <c r="D211" s="285" t="s">
        <v>1281</v>
      </c>
      <c r="E211" s="135" t="s">
        <v>264</v>
      </c>
      <c r="F211" s="418">
        <v>41594</v>
      </c>
      <c r="G211" s="137" t="s">
        <v>1282</v>
      </c>
      <c r="H211" s="128">
        <v>5</v>
      </c>
      <c r="I211" s="38" t="s">
        <v>263</v>
      </c>
      <c r="J211" s="52"/>
      <c r="K211" s="40"/>
      <c r="L211" s="40"/>
      <c r="P211" s="300"/>
    </row>
    <row r="212" spans="1:16" s="305" customFormat="1" ht="10.5" customHeight="1" outlineLevel="1">
      <c r="A212" s="128"/>
      <c r="B212" s="128"/>
      <c r="C212" s="135"/>
      <c r="D212" s="285" t="s">
        <v>1283</v>
      </c>
      <c r="E212" s="135"/>
      <c r="F212" s="418"/>
      <c r="G212" s="137"/>
      <c r="H212" s="128">
        <f>SUBTOTAL(9,H211:H211)</f>
        <v>5</v>
      </c>
      <c r="I212" s="38"/>
      <c r="J212" s="52"/>
      <c r="K212" s="40"/>
      <c r="L212" s="40"/>
      <c r="P212" s="300"/>
    </row>
    <row r="213" spans="1:16" s="305" customFormat="1" ht="10.5" customHeight="1" outlineLevel="2">
      <c r="A213" s="190">
        <v>10</v>
      </c>
      <c r="B213" s="17">
        <v>2012</v>
      </c>
      <c r="C213" s="22" t="s">
        <v>262</v>
      </c>
      <c r="D213" s="22" t="s">
        <v>929</v>
      </c>
      <c r="E213" s="242" t="s">
        <v>266</v>
      </c>
      <c r="F213" s="420">
        <v>41210</v>
      </c>
      <c r="G213" s="22" t="s">
        <v>930</v>
      </c>
      <c r="H213" s="16">
        <v>5</v>
      </c>
      <c r="I213" s="22" t="s">
        <v>263</v>
      </c>
      <c r="J213" s="12" t="s">
        <v>1869</v>
      </c>
      <c r="K213" s="329"/>
      <c r="L213" s="25"/>
      <c r="P213" s="300"/>
    </row>
    <row r="214" spans="1:16" s="305" customFormat="1" ht="10.5" customHeight="1" outlineLevel="2">
      <c r="A214" s="195">
        <v>5</v>
      </c>
      <c r="B214" s="46">
        <v>2013</v>
      </c>
      <c r="C214" s="20" t="s">
        <v>262</v>
      </c>
      <c r="D214" s="330" t="s">
        <v>929</v>
      </c>
      <c r="E214" s="21" t="s">
        <v>248</v>
      </c>
      <c r="F214" s="411">
        <v>41412</v>
      </c>
      <c r="G214" s="20" t="s">
        <v>1085</v>
      </c>
      <c r="H214" s="14">
        <v>10</v>
      </c>
      <c r="I214" s="20" t="s">
        <v>252</v>
      </c>
      <c r="J214" s="25"/>
      <c r="K214" s="93"/>
      <c r="L214" s="329"/>
      <c r="P214" s="300"/>
    </row>
    <row r="215" spans="1:16" s="305" customFormat="1" ht="10.5" customHeight="1" outlineLevel="2">
      <c r="A215" s="195">
        <v>10</v>
      </c>
      <c r="B215" s="46">
        <v>2013</v>
      </c>
      <c r="C215" s="20" t="s">
        <v>262</v>
      </c>
      <c r="D215" s="330" t="s">
        <v>929</v>
      </c>
      <c r="E215" s="21" t="s">
        <v>266</v>
      </c>
      <c r="F215" s="411">
        <v>41574</v>
      </c>
      <c r="G215" s="20" t="s">
        <v>1085</v>
      </c>
      <c r="H215" s="14">
        <v>5</v>
      </c>
      <c r="I215" s="20" t="s">
        <v>263</v>
      </c>
      <c r="J215" s="25"/>
      <c r="P215" s="300"/>
    </row>
    <row r="216" spans="1:16" s="305" customFormat="1" ht="10.5" customHeight="1" outlineLevel="2">
      <c r="A216" s="333">
        <v>10</v>
      </c>
      <c r="B216" s="196">
        <v>2014</v>
      </c>
      <c r="C216" s="197" t="s">
        <v>262</v>
      </c>
      <c r="D216" s="209" t="s">
        <v>929</v>
      </c>
      <c r="E216" s="198" t="s">
        <v>266</v>
      </c>
      <c r="F216" s="415">
        <v>41938</v>
      </c>
      <c r="G216" s="197" t="s">
        <v>1692</v>
      </c>
      <c r="H216" s="64">
        <v>5</v>
      </c>
      <c r="I216" s="197" t="s">
        <v>263</v>
      </c>
      <c r="J216" s="25"/>
      <c r="K216" s="93"/>
      <c r="L216" s="329"/>
      <c r="P216" s="300"/>
    </row>
    <row r="217" spans="1:16" s="305" customFormat="1" ht="10.5" customHeight="1" outlineLevel="2">
      <c r="A217" s="331">
        <v>3</v>
      </c>
      <c r="B217" s="299">
        <v>2015</v>
      </c>
      <c r="C217" s="301" t="s">
        <v>262</v>
      </c>
      <c r="D217" s="332" t="s">
        <v>929</v>
      </c>
      <c r="E217" s="303" t="s">
        <v>246</v>
      </c>
      <c r="F217" s="413">
        <v>42092</v>
      </c>
      <c r="G217" s="301" t="s">
        <v>1843</v>
      </c>
      <c r="H217" s="300">
        <v>5</v>
      </c>
      <c r="I217" s="301" t="s">
        <v>263</v>
      </c>
      <c r="K217" s="93"/>
      <c r="L217" s="329"/>
      <c r="P217" s="300"/>
    </row>
    <row r="218" spans="1:16" s="305" customFormat="1" ht="10.5" customHeight="1" outlineLevel="2">
      <c r="A218" s="300">
        <v>6</v>
      </c>
      <c r="B218" s="300">
        <v>2015</v>
      </c>
      <c r="C218" s="301" t="s">
        <v>262</v>
      </c>
      <c r="D218" s="301" t="s">
        <v>929</v>
      </c>
      <c r="E218" s="301" t="s">
        <v>208</v>
      </c>
      <c r="F218" s="413">
        <v>42169</v>
      </c>
      <c r="G218" s="301" t="s">
        <v>1899</v>
      </c>
      <c r="H218" s="300">
        <v>10</v>
      </c>
      <c r="I218" s="301" t="s">
        <v>152</v>
      </c>
      <c r="P218" s="300"/>
    </row>
    <row r="219" spans="1:16" s="305" customFormat="1" ht="10.5" customHeight="1" outlineLevel="2">
      <c r="A219" s="300">
        <v>6</v>
      </c>
      <c r="B219" s="300">
        <v>2015</v>
      </c>
      <c r="C219" s="301" t="s">
        <v>262</v>
      </c>
      <c r="D219" s="301" t="s">
        <v>929</v>
      </c>
      <c r="E219" s="301" t="s">
        <v>208</v>
      </c>
      <c r="F219" s="413">
        <v>42169</v>
      </c>
      <c r="G219" s="301" t="s">
        <v>1900</v>
      </c>
      <c r="H219" s="300">
        <v>7</v>
      </c>
      <c r="I219" s="301" t="s">
        <v>216</v>
      </c>
      <c r="P219" s="300"/>
    </row>
    <row r="220" spans="1:16" s="305" customFormat="1" ht="10.5" customHeight="1" outlineLevel="2">
      <c r="A220" s="300">
        <v>6</v>
      </c>
      <c r="B220" s="300">
        <v>2015</v>
      </c>
      <c r="C220" s="301" t="s">
        <v>262</v>
      </c>
      <c r="D220" s="301" t="s">
        <v>929</v>
      </c>
      <c r="E220" s="301" t="s">
        <v>208</v>
      </c>
      <c r="F220" s="413">
        <v>42169</v>
      </c>
      <c r="G220" s="301" t="s">
        <v>1901</v>
      </c>
      <c r="H220" s="300">
        <v>3</v>
      </c>
      <c r="I220" s="301" t="s">
        <v>188</v>
      </c>
      <c r="P220" s="300"/>
    </row>
    <row r="221" spans="1:16" s="305" customFormat="1" ht="10.5" customHeight="1" outlineLevel="2">
      <c r="A221" s="300">
        <v>10</v>
      </c>
      <c r="B221" s="299">
        <v>2015</v>
      </c>
      <c r="C221" s="301" t="s">
        <v>262</v>
      </c>
      <c r="D221" s="301" t="s">
        <v>929</v>
      </c>
      <c r="E221" s="303" t="s">
        <v>286</v>
      </c>
      <c r="F221" s="413">
        <v>42288</v>
      </c>
      <c r="G221" s="301" t="s">
        <v>2024</v>
      </c>
      <c r="H221" s="300">
        <v>3</v>
      </c>
      <c r="I221" s="305" t="s">
        <v>318</v>
      </c>
      <c r="P221" s="300"/>
    </row>
    <row r="222" spans="1:16" s="305" customFormat="1" ht="10.5" customHeight="1" outlineLevel="1">
      <c r="A222" s="300"/>
      <c r="B222" s="299"/>
      <c r="C222" s="301"/>
      <c r="D222" s="301" t="s">
        <v>931</v>
      </c>
      <c r="E222" s="303"/>
      <c r="F222" s="413"/>
      <c r="G222" s="301"/>
      <c r="H222" s="300">
        <f>SUBTOTAL(9,H213:H221)</f>
        <v>53</v>
      </c>
      <c r="P222" s="300"/>
    </row>
    <row r="223" spans="1:16" s="309" customFormat="1" ht="10.5" customHeight="1" outlineLevel="2">
      <c r="A223" s="126">
        <v>5</v>
      </c>
      <c r="B223" s="155">
        <v>2014</v>
      </c>
      <c r="C223" s="130" t="s">
        <v>488</v>
      </c>
      <c r="D223" s="272" t="s">
        <v>937</v>
      </c>
      <c r="E223" s="131" t="s">
        <v>261</v>
      </c>
      <c r="F223" s="409">
        <v>41790</v>
      </c>
      <c r="G223" s="130" t="s">
        <v>1576</v>
      </c>
      <c r="H223" s="126">
        <v>5</v>
      </c>
      <c r="I223" s="130" t="s">
        <v>348</v>
      </c>
      <c r="J223" s="52"/>
      <c r="K223" s="67"/>
      <c r="L223" s="48"/>
      <c r="P223" s="310"/>
    </row>
    <row r="224" spans="1:16" s="309" customFormat="1" ht="10.5" customHeight="1" outlineLevel="2">
      <c r="A224" s="126">
        <v>9</v>
      </c>
      <c r="B224" s="155">
        <v>2014</v>
      </c>
      <c r="C224" s="130" t="s">
        <v>488</v>
      </c>
      <c r="D224" s="272" t="s">
        <v>937</v>
      </c>
      <c r="E224" s="131" t="s">
        <v>268</v>
      </c>
      <c r="F224" s="409">
        <v>41896</v>
      </c>
      <c r="G224" s="130" t="s">
        <v>1576</v>
      </c>
      <c r="H224" s="126">
        <v>5</v>
      </c>
      <c r="I224" s="130" t="s">
        <v>348</v>
      </c>
      <c r="J224" s="52"/>
      <c r="K224" s="67"/>
      <c r="L224" s="48"/>
      <c r="P224" s="310"/>
    </row>
    <row r="225" spans="1:16" s="309" customFormat="1" ht="10.5" customHeight="1" outlineLevel="1">
      <c r="A225" s="126"/>
      <c r="B225" s="155"/>
      <c r="C225" s="130"/>
      <c r="D225" s="272" t="s">
        <v>939</v>
      </c>
      <c r="E225" s="131"/>
      <c r="F225" s="409"/>
      <c r="G225" s="130"/>
      <c r="H225" s="126">
        <f>SUBTOTAL(9,H223:H224)</f>
        <v>10</v>
      </c>
      <c r="I225" s="130"/>
      <c r="J225" s="52"/>
      <c r="K225" s="67"/>
      <c r="L225" s="48"/>
      <c r="P225" s="310"/>
    </row>
    <row r="226" spans="1:16" s="309" customFormat="1" ht="10.5" customHeight="1" outlineLevel="2">
      <c r="A226" s="36">
        <v>3</v>
      </c>
      <c r="B226" s="36">
        <v>2013</v>
      </c>
      <c r="C226" s="38" t="s">
        <v>240</v>
      </c>
      <c r="D226" s="39" t="s">
        <v>40</v>
      </c>
      <c r="E226" s="38" t="s">
        <v>290</v>
      </c>
      <c r="F226" s="407">
        <v>41336</v>
      </c>
      <c r="G226" s="38" t="s">
        <v>989</v>
      </c>
      <c r="H226" s="36">
        <v>7</v>
      </c>
      <c r="I226" s="38" t="s">
        <v>184</v>
      </c>
      <c r="J226" s="34"/>
      <c r="K226" s="60"/>
      <c r="L226" s="48"/>
      <c r="P226" s="310"/>
    </row>
    <row r="227" spans="1:16" s="309" customFormat="1" ht="10.5" customHeight="1" outlineLevel="2">
      <c r="A227" s="36">
        <v>6</v>
      </c>
      <c r="B227" s="36">
        <v>2013</v>
      </c>
      <c r="C227" s="45" t="s">
        <v>240</v>
      </c>
      <c r="D227" s="271" t="s">
        <v>40</v>
      </c>
      <c r="E227" s="38" t="s">
        <v>208</v>
      </c>
      <c r="F227" s="407">
        <v>41434</v>
      </c>
      <c r="G227" s="38" t="s">
        <v>1086</v>
      </c>
      <c r="H227" s="36">
        <v>10</v>
      </c>
      <c r="I227" s="38" t="s">
        <v>747</v>
      </c>
      <c r="J227" s="40"/>
      <c r="K227" s="60"/>
      <c r="L227" s="34"/>
      <c r="P227" s="310"/>
    </row>
    <row r="228" spans="1:16" s="309" customFormat="1" ht="10.5" customHeight="1" outlineLevel="2">
      <c r="A228" s="128">
        <v>6</v>
      </c>
      <c r="B228" s="36">
        <v>2013</v>
      </c>
      <c r="C228" s="45" t="s">
        <v>240</v>
      </c>
      <c r="D228" s="271" t="s">
        <v>40</v>
      </c>
      <c r="E228" s="38" t="s">
        <v>208</v>
      </c>
      <c r="F228" s="407">
        <v>41434</v>
      </c>
      <c r="G228" s="38" t="s">
        <v>1087</v>
      </c>
      <c r="H228" s="36">
        <v>3</v>
      </c>
      <c r="I228" s="38" t="s">
        <v>1088</v>
      </c>
      <c r="J228" s="54"/>
      <c r="K228" s="67"/>
      <c r="L228" s="34"/>
      <c r="P228" s="310"/>
    </row>
    <row r="229" spans="1:16" s="309" customFormat="1" ht="10.5" customHeight="1" outlineLevel="2">
      <c r="A229" s="36">
        <v>6</v>
      </c>
      <c r="B229" s="36">
        <v>2013</v>
      </c>
      <c r="C229" s="45" t="s">
        <v>240</v>
      </c>
      <c r="D229" s="271" t="s">
        <v>40</v>
      </c>
      <c r="E229" s="38" t="s">
        <v>208</v>
      </c>
      <c r="F229" s="407">
        <v>41434</v>
      </c>
      <c r="G229" s="38" t="s">
        <v>857</v>
      </c>
      <c r="H229" s="36">
        <v>10</v>
      </c>
      <c r="I229" s="38" t="s">
        <v>152</v>
      </c>
      <c r="J229" s="48"/>
      <c r="K229" s="54"/>
      <c r="L229" s="34"/>
      <c r="P229" s="310"/>
    </row>
    <row r="230" spans="1:16" s="309" customFormat="1" ht="10.5" customHeight="1" outlineLevel="2">
      <c r="A230" s="29">
        <v>3</v>
      </c>
      <c r="B230" s="30">
        <v>2014</v>
      </c>
      <c r="C230" s="31" t="s">
        <v>240</v>
      </c>
      <c r="D230" s="32" t="s">
        <v>40</v>
      </c>
      <c r="E230" s="98" t="s">
        <v>290</v>
      </c>
      <c r="F230" s="406">
        <v>41700</v>
      </c>
      <c r="G230" s="31" t="s">
        <v>438</v>
      </c>
      <c r="H230" s="29">
        <v>10</v>
      </c>
      <c r="I230" s="31" t="s">
        <v>33</v>
      </c>
      <c r="J230" s="48"/>
      <c r="K230" s="54"/>
      <c r="L230" s="34"/>
      <c r="P230" s="310"/>
    </row>
    <row r="231" spans="1:16" s="309" customFormat="1" ht="10.5" customHeight="1" outlineLevel="2">
      <c r="A231" s="29">
        <v>3</v>
      </c>
      <c r="B231" s="30">
        <v>2014</v>
      </c>
      <c r="C231" s="31" t="s">
        <v>240</v>
      </c>
      <c r="D231" s="32" t="s">
        <v>40</v>
      </c>
      <c r="E231" s="98" t="s">
        <v>290</v>
      </c>
      <c r="F231" s="406">
        <v>41700</v>
      </c>
      <c r="G231" s="31" t="s">
        <v>857</v>
      </c>
      <c r="H231" s="29">
        <v>3</v>
      </c>
      <c r="I231" s="31" t="s">
        <v>137</v>
      </c>
      <c r="J231" s="48"/>
      <c r="K231" s="40"/>
      <c r="L231" s="40"/>
      <c r="P231" s="310"/>
    </row>
    <row r="232" spans="1:16" s="269" customFormat="1" ht="10.5" customHeight="1" outlineLevel="2">
      <c r="A232" s="29">
        <v>6</v>
      </c>
      <c r="B232" s="30">
        <v>2014</v>
      </c>
      <c r="C232" s="31" t="s">
        <v>240</v>
      </c>
      <c r="D232" s="32" t="s">
        <v>40</v>
      </c>
      <c r="E232" s="98" t="s">
        <v>208</v>
      </c>
      <c r="F232" s="406">
        <v>41797</v>
      </c>
      <c r="G232" s="31" t="s">
        <v>1458</v>
      </c>
      <c r="H232" s="126">
        <v>10</v>
      </c>
      <c r="I232" s="130" t="s">
        <v>0</v>
      </c>
      <c r="J232" s="40"/>
      <c r="K232" s="58"/>
      <c r="L232" s="34"/>
      <c r="P232" s="270"/>
    </row>
    <row r="233" spans="1:16" s="309" customFormat="1" ht="10.5" customHeight="1" outlineLevel="2">
      <c r="A233" s="29">
        <v>6</v>
      </c>
      <c r="B233" s="30">
        <v>2014</v>
      </c>
      <c r="C233" s="31" t="s">
        <v>240</v>
      </c>
      <c r="D233" s="32" t="s">
        <v>40</v>
      </c>
      <c r="E233" s="98" t="s">
        <v>1453</v>
      </c>
      <c r="F233" s="406">
        <v>41804</v>
      </c>
      <c r="G233" s="31" t="s">
        <v>1458</v>
      </c>
      <c r="H233" s="126">
        <v>5</v>
      </c>
      <c r="I233" s="130" t="s">
        <v>1459</v>
      </c>
      <c r="J233" s="52"/>
      <c r="K233" s="58"/>
      <c r="L233" s="34"/>
      <c r="P233" s="310"/>
    </row>
    <row r="234" spans="1:16" s="309" customFormat="1" ht="10.5" customHeight="1" outlineLevel="2">
      <c r="A234" s="270">
        <v>6</v>
      </c>
      <c r="B234" s="270">
        <v>2015</v>
      </c>
      <c r="C234" s="274" t="s">
        <v>240</v>
      </c>
      <c r="D234" s="274" t="s">
        <v>40</v>
      </c>
      <c r="E234" s="274" t="s">
        <v>208</v>
      </c>
      <c r="F234" s="408">
        <v>42169</v>
      </c>
      <c r="G234" s="274" t="s">
        <v>1902</v>
      </c>
      <c r="H234" s="270">
        <v>7</v>
      </c>
      <c r="I234" s="274" t="s">
        <v>166</v>
      </c>
      <c r="J234" s="269"/>
      <c r="K234" s="269"/>
      <c r="L234" s="269"/>
      <c r="P234" s="310"/>
    </row>
    <row r="235" spans="1:16" s="309" customFormat="1" ht="10.5" customHeight="1" outlineLevel="2">
      <c r="A235" s="270">
        <v>6</v>
      </c>
      <c r="B235" s="270">
        <v>2015</v>
      </c>
      <c r="C235" s="274" t="s">
        <v>240</v>
      </c>
      <c r="D235" s="274" t="s">
        <v>40</v>
      </c>
      <c r="E235" s="274" t="s">
        <v>1965</v>
      </c>
      <c r="F235" s="408">
        <v>42176</v>
      </c>
      <c r="G235" s="274" t="s">
        <v>1902</v>
      </c>
      <c r="H235" s="270">
        <v>5</v>
      </c>
      <c r="I235" s="370" t="s">
        <v>1974</v>
      </c>
      <c r="J235" s="269"/>
      <c r="K235" s="269"/>
      <c r="L235" s="269"/>
      <c r="P235" s="310"/>
    </row>
    <row r="236" spans="1:16" s="309" customFormat="1" ht="10.5" customHeight="1" outlineLevel="1">
      <c r="A236" s="270"/>
      <c r="B236" s="270"/>
      <c r="C236" s="274"/>
      <c r="D236" s="274" t="s">
        <v>42</v>
      </c>
      <c r="E236" s="274"/>
      <c r="F236" s="408"/>
      <c r="G236" s="274"/>
      <c r="H236" s="270">
        <f>SUBTOTAL(9,H226:H235)</f>
        <v>70</v>
      </c>
      <c r="I236" s="370"/>
      <c r="J236" s="269"/>
      <c r="K236" s="269"/>
      <c r="L236" s="269"/>
      <c r="P236" s="310"/>
    </row>
    <row r="237" spans="1:16" s="309" customFormat="1" ht="10.5" customHeight="1" outlineLevel="2">
      <c r="A237" s="36">
        <v>2</v>
      </c>
      <c r="B237" s="37">
        <v>2013</v>
      </c>
      <c r="C237" s="38" t="s">
        <v>239</v>
      </c>
      <c r="D237" s="271" t="s">
        <v>858</v>
      </c>
      <c r="E237" s="45" t="s">
        <v>257</v>
      </c>
      <c r="F237" s="407">
        <v>41322</v>
      </c>
      <c r="G237" s="38" t="s">
        <v>859</v>
      </c>
      <c r="H237" s="36">
        <v>5</v>
      </c>
      <c r="I237" s="38" t="s">
        <v>249</v>
      </c>
      <c r="J237" s="40"/>
      <c r="K237" s="58"/>
      <c r="L237" s="52"/>
      <c r="P237" s="310"/>
    </row>
    <row r="238" spans="1:16" s="309" customFormat="1" ht="10.5" customHeight="1" outlineLevel="2">
      <c r="A238" s="36">
        <v>6</v>
      </c>
      <c r="B238" s="36">
        <v>2013</v>
      </c>
      <c r="C238" s="45" t="s">
        <v>239</v>
      </c>
      <c r="D238" s="271" t="s">
        <v>858</v>
      </c>
      <c r="E238" s="38" t="s">
        <v>208</v>
      </c>
      <c r="F238" s="407">
        <v>41434</v>
      </c>
      <c r="G238" s="38" t="s">
        <v>859</v>
      </c>
      <c r="H238" s="36">
        <v>10</v>
      </c>
      <c r="I238" s="38" t="s">
        <v>0</v>
      </c>
      <c r="J238" s="48"/>
      <c r="K238" s="58"/>
      <c r="L238" s="52"/>
      <c r="P238" s="310"/>
    </row>
    <row r="239" spans="1:16" s="309" customFormat="1" ht="10.5" customHeight="1" outlineLevel="2">
      <c r="A239" s="29">
        <v>2</v>
      </c>
      <c r="B239" s="29">
        <v>2014</v>
      </c>
      <c r="C239" s="98" t="s">
        <v>239</v>
      </c>
      <c r="D239" s="32" t="s">
        <v>858</v>
      </c>
      <c r="E239" s="31" t="s">
        <v>257</v>
      </c>
      <c r="F239" s="406">
        <v>41686</v>
      </c>
      <c r="G239" s="31" t="s">
        <v>859</v>
      </c>
      <c r="H239" s="29">
        <v>5</v>
      </c>
      <c r="I239" s="31" t="s">
        <v>258</v>
      </c>
      <c r="J239" s="48"/>
      <c r="K239" s="59"/>
      <c r="L239" s="34"/>
      <c r="P239" s="310"/>
    </row>
    <row r="240" spans="1:16" s="309" customFormat="1" ht="10.5" customHeight="1" outlineLevel="2">
      <c r="A240" s="29">
        <v>3</v>
      </c>
      <c r="B240" s="30">
        <v>2014</v>
      </c>
      <c r="C240" s="31" t="s">
        <v>239</v>
      </c>
      <c r="D240" s="32" t="s">
        <v>858</v>
      </c>
      <c r="E240" s="98" t="s">
        <v>290</v>
      </c>
      <c r="F240" s="406">
        <v>41700</v>
      </c>
      <c r="G240" s="31" t="s">
        <v>859</v>
      </c>
      <c r="H240" s="29">
        <v>7</v>
      </c>
      <c r="I240" s="31" t="s">
        <v>359</v>
      </c>
      <c r="J240" s="48"/>
      <c r="K240" s="59"/>
      <c r="L240" s="34"/>
      <c r="P240" s="310"/>
    </row>
    <row r="241" spans="1:16" s="309" customFormat="1" ht="10.5" customHeight="1" outlineLevel="1">
      <c r="A241" s="29"/>
      <c r="B241" s="30"/>
      <c r="C241" s="31"/>
      <c r="D241" s="32" t="s">
        <v>860</v>
      </c>
      <c r="E241" s="98"/>
      <c r="F241" s="406"/>
      <c r="G241" s="31"/>
      <c r="H241" s="29">
        <f>SUBTOTAL(9,H237:H240)</f>
        <v>27</v>
      </c>
      <c r="I241" s="31"/>
      <c r="J241" s="48"/>
      <c r="K241" s="59"/>
      <c r="L241" s="34"/>
      <c r="P241" s="310"/>
    </row>
    <row r="242" spans="1:16" s="269" customFormat="1" ht="10.5" customHeight="1" outlineLevel="2">
      <c r="A242" s="36">
        <v>3</v>
      </c>
      <c r="B242" s="36">
        <v>2013</v>
      </c>
      <c r="C242" s="38" t="s">
        <v>240</v>
      </c>
      <c r="D242" s="39" t="s">
        <v>390</v>
      </c>
      <c r="E242" s="38" t="s">
        <v>290</v>
      </c>
      <c r="F242" s="407">
        <v>41336</v>
      </c>
      <c r="G242" s="38" t="s">
        <v>990</v>
      </c>
      <c r="H242" s="36">
        <v>7</v>
      </c>
      <c r="I242" s="38" t="s">
        <v>366</v>
      </c>
      <c r="J242" s="48"/>
      <c r="K242" s="61"/>
      <c r="L242" s="69"/>
      <c r="P242" s="270"/>
    </row>
    <row r="243" spans="1:16" s="309" customFormat="1" ht="10.5" customHeight="1" outlineLevel="2">
      <c r="A243" s="36">
        <v>3</v>
      </c>
      <c r="B243" s="36">
        <v>2013</v>
      </c>
      <c r="C243" s="38" t="s">
        <v>240</v>
      </c>
      <c r="D243" s="39" t="s">
        <v>390</v>
      </c>
      <c r="E243" s="38" t="s">
        <v>290</v>
      </c>
      <c r="F243" s="407">
        <v>41336</v>
      </c>
      <c r="G243" s="38" t="s">
        <v>991</v>
      </c>
      <c r="H243" s="36">
        <v>7</v>
      </c>
      <c r="I243" s="38" t="s">
        <v>83</v>
      </c>
      <c r="J243" s="58"/>
      <c r="K243" s="77"/>
      <c r="L243" s="77"/>
      <c r="P243" s="310"/>
    </row>
    <row r="244" spans="1:16" s="309" customFormat="1" ht="10.5" customHeight="1" outlineLevel="2">
      <c r="A244" s="128">
        <v>10</v>
      </c>
      <c r="B244" s="37">
        <v>2013</v>
      </c>
      <c r="C244" s="38" t="s">
        <v>240</v>
      </c>
      <c r="D244" s="271" t="s">
        <v>390</v>
      </c>
      <c r="E244" s="45" t="s">
        <v>286</v>
      </c>
      <c r="F244" s="407">
        <v>41560</v>
      </c>
      <c r="G244" s="38" t="s">
        <v>1089</v>
      </c>
      <c r="H244" s="36">
        <v>3</v>
      </c>
      <c r="I244" s="38" t="s">
        <v>346</v>
      </c>
      <c r="J244" s="61"/>
      <c r="K244" s="77"/>
      <c r="L244" s="77"/>
      <c r="P244" s="310"/>
    </row>
    <row r="245" spans="1:16" s="309" customFormat="1" ht="10.5" customHeight="1" outlineLevel="2">
      <c r="A245" s="29">
        <v>3</v>
      </c>
      <c r="B245" s="30">
        <v>2014</v>
      </c>
      <c r="C245" s="31" t="s">
        <v>240</v>
      </c>
      <c r="D245" s="32" t="s">
        <v>390</v>
      </c>
      <c r="E245" s="98" t="s">
        <v>290</v>
      </c>
      <c r="F245" s="406">
        <v>41700</v>
      </c>
      <c r="G245" s="31" t="s">
        <v>861</v>
      </c>
      <c r="H245" s="29">
        <v>7</v>
      </c>
      <c r="I245" s="31" t="s">
        <v>502</v>
      </c>
      <c r="J245" s="54"/>
      <c r="K245" s="77"/>
      <c r="L245" s="77"/>
      <c r="P245" s="310"/>
    </row>
    <row r="246" spans="1:16" s="321" customFormat="1" ht="10.5" customHeight="1" outlineLevel="2">
      <c r="A246" s="29">
        <v>3</v>
      </c>
      <c r="B246" s="30">
        <v>2014</v>
      </c>
      <c r="C246" s="31" t="s">
        <v>240</v>
      </c>
      <c r="D246" s="32" t="s">
        <v>390</v>
      </c>
      <c r="E246" s="98" t="s">
        <v>290</v>
      </c>
      <c r="F246" s="406">
        <v>41700</v>
      </c>
      <c r="G246" s="31" t="s">
        <v>1348</v>
      </c>
      <c r="H246" s="29">
        <v>7</v>
      </c>
      <c r="I246" s="31" t="s">
        <v>31</v>
      </c>
      <c r="J246" s="54"/>
      <c r="K246" s="54"/>
      <c r="L246" s="52"/>
      <c r="P246" s="322"/>
    </row>
    <row r="247" spans="1:16" s="321" customFormat="1" ht="10.5" customHeight="1" outlineLevel="2">
      <c r="A247" s="29">
        <v>6</v>
      </c>
      <c r="B247" s="30">
        <v>2014</v>
      </c>
      <c r="C247" s="31" t="s">
        <v>240</v>
      </c>
      <c r="D247" s="32" t="s">
        <v>390</v>
      </c>
      <c r="E247" s="98" t="s">
        <v>208</v>
      </c>
      <c r="F247" s="406">
        <v>41797</v>
      </c>
      <c r="G247" s="31" t="s">
        <v>1460</v>
      </c>
      <c r="H247" s="126">
        <v>7</v>
      </c>
      <c r="I247" s="130" t="s">
        <v>166</v>
      </c>
      <c r="J247" s="62"/>
      <c r="K247" s="54"/>
      <c r="L247" s="34"/>
      <c r="P247" s="322"/>
    </row>
    <row r="248" spans="1:16" s="321" customFormat="1" ht="10.5" customHeight="1" outlineLevel="2">
      <c r="A248" s="29">
        <v>6</v>
      </c>
      <c r="B248" s="30">
        <v>2014</v>
      </c>
      <c r="C248" s="31" t="s">
        <v>240</v>
      </c>
      <c r="D248" s="32" t="s">
        <v>390</v>
      </c>
      <c r="E248" s="98" t="s">
        <v>208</v>
      </c>
      <c r="F248" s="406">
        <v>41797</v>
      </c>
      <c r="G248" s="31" t="s">
        <v>1461</v>
      </c>
      <c r="H248" s="126">
        <v>10</v>
      </c>
      <c r="I248" s="130" t="s">
        <v>803</v>
      </c>
      <c r="J248" s="54"/>
      <c r="K248" s="54"/>
      <c r="L248" s="54"/>
      <c r="P248" s="322"/>
    </row>
    <row r="249" spans="1:16" s="34" customFormat="1" ht="10.5" customHeight="1" outlineLevel="2">
      <c r="A249" s="29">
        <v>6</v>
      </c>
      <c r="B249" s="30">
        <v>2014</v>
      </c>
      <c r="C249" s="31" t="s">
        <v>240</v>
      </c>
      <c r="D249" s="32" t="s">
        <v>390</v>
      </c>
      <c r="E249" s="98" t="s">
        <v>208</v>
      </c>
      <c r="F249" s="406">
        <v>41797</v>
      </c>
      <c r="G249" s="31" t="s">
        <v>1462</v>
      </c>
      <c r="H249" s="126">
        <v>3</v>
      </c>
      <c r="I249" s="130" t="s">
        <v>136</v>
      </c>
      <c r="J249" s="52"/>
      <c r="K249" s="54"/>
      <c r="L249" s="48"/>
      <c r="P249" s="35"/>
    </row>
    <row r="250" spans="1:16" s="34" customFormat="1" ht="10.5" customHeight="1" outlineLevel="2">
      <c r="A250" s="29">
        <v>6</v>
      </c>
      <c r="B250" s="30">
        <v>2014</v>
      </c>
      <c r="C250" s="31" t="s">
        <v>240</v>
      </c>
      <c r="D250" s="32" t="s">
        <v>390</v>
      </c>
      <c r="E250" s="98" t="s">
        <v>208</v>
      </c>
      <c r="F250" s="406">
        <v>41797</v>
      </c>
      <c r="G250" s="31" t="s">
        <v>1463</v>
      </c>
      <c r="H250" s="126">
        <v>10</v>
      </c>
      <c r="I250" s="130" t="s">
        <v>135</v>
      </c>
      <c r="J250" s="52"/>
      <c r="K250" s="54"/>
      <c r="L250" s="48"/>
      <c r="P250" s="35"/>
    </row>
    <row r="251" spans="1:16" s="34" customFormat="1" ht="10.5" customHeight="1" outlineLevel="2">
      <c r="A251" s="29">
        <v>6</v>
      </c>
      <c r="B251" s="30">
        <v>2014</v>
      </c>
      <c r="C251" s="31" t="s">
        <v>240</v>
      </c>
      <c r="D251" s="32" t="s">
        <v>390</v>
      </c>
      <c r="E251" s="98" t="s">
        <v>1453</v>
      </c>
      <c r="F251" s="406">
        <v>41804</v>
      </c>
      <c r="G251" s="31" t="s">
        <v>1460</v>
      </c>
      <c r="H251" s="126">
        <v>15</v>
      </c>
      <c r="I251" s="130" t="s">
        <v>1464</v>
      </c>
      <c r="J251" s="52"/>
      <c r="K251" s="58"/>
      <c r="P251" s="35"/>
    </row>
    <row r="252" spans="1:16" s="34" customFormat="1" ht="10.5" customHeight="1" outlineLevel="2">
      <c r="A252" s="29">
        <v>6</v>
      </c>
      <c r="B252" s="30">
        <v>2014</v>
      </c>
      <c r="C252" s="31" t="s">
        <v>240</v>
      </c>
      <c r="D252" s="32" t="s">
        <v>390</v>
      </c>
      <c r="E252" s="98" t="s">
        <v>1453</v>
      </c>
      <c r="F252" s="406">
        <v>41804</v>
      </c>
      <c r="G252" s="31" t="s">
        <v>1461</v>
      </c>
      <c r="H252" s="126">
        <v>15</v>
      </c>
      <c r="I252" s="130" t="s">
        <v>1467</v>
      </c>
      <c r="J252" s="52"/>
      <c r="K252" s="54"/>
      <c r="L252" s="48"/>
      <c r="P252" s="35"/>
    </row>
    <row r="253" spans="1:16" s="34" customFormat="1" ht="10.5" customHeight="1" outlineLevel="2">
      <c r="A253" s="29">
        <v>6</v>
      </c>
      <c r="B253" s="30">
        <v>2014</v>
      </c>
      <c r="C253" s="31" t="s">
        <v>240</v>
      </c>
      <c r="D253" s="32" t="s">
        <v>390</v>
      </c>
      <c r="E253" s="98" t="s">
        <v>1453</v>
      </c>
      <c r="F253" s="406">
        <v>41804</v>
      </c>
      <c r="G253" s="31" t="s">
        <v>1463</v>
      </c>
      <c r="H253" s="126">
        <v>5</v>
      </c>
      <c r="I253" s="130" t="s">
        <v>1466</v>
      </c>
      <c r="J253" s="62"/>
      <c r="K253" s="58"/>
      <c r="P253" s="35"/>
    </row>
    <row r="254" spans="1:16" s="34" customFormat="1" ht="10.5" customHeight="1" outlineLevel="2">
      <c r="A254" s="29">
        <v>9</v>
      </c>
      <c r="B254" s="30">
        <v>2014</v>
      </c>
      <c r="C254" s="31" t="s">
        <v>240</v>
      </c>
      <c r="D254" s="32" t="s">
        <v>390</v>
      </c>
      <c r="E254" s="98" t="s">
        <v>268</v>
      </c>
      <c r="F254" s="406">
        <v>41896</v>
      </c>
      <c r="G254" s="31" t="s">
        <v>1592</v>
      </c>
      <c r="H254" s="126">
        <v>5</v>
      </c>
      <c r="I254" s="130" t="s">
        <v>326</v>
      </c>
      <c r="J254" s="52"/>
      <c r="K254" s="58"/>
      <c r="P254" s="35"/>
    </row>
    <row r="255" spans="1:16" s="34" customFormat="1" ht="10.5" customHeight="1" outlineLevel="2">
      <c r="A255" s="273">
        <v>3</v>
      </c>
      <c r="B255" s="270">
        <v>2015</v>
      </c>
      <c r="C255" s="274" t="s">
        <v>240</v>
      </c>
      <c r="D255" s="277" t="s">
        <v>390</v>
      </c>
      <c r="E255" s="274" t="s">
        <v>290</v>
      </c>
      <c r="F255" s="408">
        <v>42064</v>
      </c>
      <c r="G255" s="274" t="s">
        <v>1460</v>
      </c>
      <c r="H255" s="270">
        <v>10</v>
      </c>
      <c r="I255" s="274" t="s">
        <v>33</v>
      </c>
      <c r="J255" s="52"/>
      <c r="K255" s="59"/>
      <c r="L255" s="69"/>
      <c r="P255" s="35"/>
    </row>
    <row r="256" spans="1:16" s="34" customFormat="1" ht="10.5" customHeight="1" outlineLevel="2">
      <c r="A256" s="273">
        <v>3</v>
      </c>
      <c r="B256" s="270">
        <v>2015</v>
      </c>
      <c r="C256" s="274" t="s">
        <v>240</v>
      </c>
      <c r="D256" s="277" t="s">
        <v>390</v>
      </c>
      <c r="E256" s="274" t="s">
        <v>290</v>
      </c>
      <c r="F256" s="408">
        <v>42064</v>
      </c>
      <c r="G256" s="274" t="s">
        <v>1753</v>
      </c>
      <c r="H256" s="270">
        <v>3</v>
      </c>
      <c r="I256" s="274" t="s">
        <v>101</v>
      </c>
      <c r="J256" s="52"/>
      <c r="K256" s="58"/>
      <c r="P256" s="35"/>
    </row>
    <row r="257" spans="1:16" s="34" customFormat="1" ht="10.5" customHeight="1" outlineLevel="2">
      <c r="A257" s="273">
        <v>3</v>
      </c>
      <c r="B257" s="270">
        <v>2015</v>
      </c>
      <c r="C257" s="274" t="s">
        <v>240</v>
      </c>
      <c r="D257" s="277" t="s">
        <v>390</v>
      </c>
      <c r="E257" s="274" t="s">
        <v>290</v>
      </c>
      <c r="F257" s="408">
        <v>42064</v>
      </c>
      <c r="G257" s="274" t="s">
        <v>1463</v>
      </c>
      <c r="H257" s="270">
        <v>10</v>
      </c>
      <c r="I257" s="274" t="s">
        <v>84</v>
      </c>
      <c r="J257" s="52"/>
      <c r="K257" s="54"/>
      <c r="L257" s="48"/>
      <c r="P257" s="35"/>
    </row>
    <row r="258" spans="1:16" s="34" customFormat="1" ht="10.5" customHeight="1" outlineLevel="2">
      <c r="A258" s="273">
        <v>3</v>
      </c>
      <c r="B258" s="270">
        <v>2015</v>
      </c>
      <c r="C258" s="274" t="s">
        <v>240</v>
      </c>
      <c r="D258" s="277" t="s">
        <v>390</v>
      </c>
      <c r="E258" s="274" t="s">
        <v>290</v>
      </c>
      <c r="F258" s="408">
        <v>42064</v>
      </c>
      <c r="G258" s="274" t="s">
        <v>1754</v>
      </c>
      <c r="H258" s="270">
        <v>7</v>
      </c>
      <c r="I258" s="274" t="s">
        <v>31</v>
      </c>
      <c r="J258" s="62"/>
      <c r="K258" s="54"/>
      <c r="L258" s="48"/>
      <c r="P258" s="35"/>
    </row>
    <row r="259" spans="1:16" s="269" customFormat="1" ht="10.5" customHeight="1" outlineLevel="2">
      <c r="A259" s="270">
        <v>6</v>
      </c>
      <c r="B259" s="270">
        <v>2015</v>
      </c>
      <c r="C259" s="274" t="s">
        <v>240</v>
      </c>
      <c r="D259" s="274" t="s">
        <v>390</v>
      </c>
      <c r="E259" s="274" t="s">
        <v>208</v>
      </c>
      <c r="F259" s="408">
        <v>42169</v>
      </c>
      <c r="G259" s="274" t="s">
        <v>1903</v>
      </c>
      <c r="H259" s="270">
        <v>3</v>
      </c>
      <c r="I259" s="274" t="s">
        <v>215</v>
      </c>
      <c r="P259" s="270"/>
    </row>
    <row r="260" spans="1:16" s="269" customFormat="1" ht="10.5" customHeight="1" outlineLevel="1">
      <c r="A260" s="270"/>
      <c r="B260" s="270"/>
      <c r="C260" s="274"/>
      <c r="D260" s="274" t="s">
        <v>391</v>
      </c>
      <c r="E260" s="274"/>
      <c r="F260" s="408"/>
      <c r="G260" s="274"/>
      <c r="H260" s="270">
        <f>SUBTOTAL(9,H242:H259)</f>
        <v>134</v>
      </c>
      <c r="I260" s="274"/>
      <c r="P260" s="270"/>
    </row>
    <row r="261" spans="1:16" s="34" customFormat="1" ht="10.5" customHeight="1" outlineLevel="2">
      <c r="A261" s="273">
        <v>3</v>
      </c>
      <c r="B261" s="270">
        <v>2015</v>
      </c>
      <c r="C261" s="274" t="s">
        <v>488</v>
      </c>
      <c r="D261" s="277" t="s">
        <v>1050</v>
      </c>
      <c r="E261" s="274" t="s">
        <v>260</v>
      </c>
      <c r="F261" s="408">
        <v>42084</v>
      </c>
      <c r="G261" s="274" t="s">
        <v>1091</v>
      </c>
      <c r="H261" s="270">
        <v>10</v>
      </c>
      <c r="I261" s="274" t="s">
        <v>252</v>
      </c>
      <c r="J261" s="269"/>
      <c r="K261" s="269"/>
      <c r="L261" s="269"/>
      <c r="P261" s="35"/>
    </row>
    <row r="262" spans="1:16" s="34" customFormat="1" ht="10.5" customHeight="1" outlineLevel="1">
      <c r="A262" s="273"/>
      <c r="B262" s="270"/>
      <c r="C262" s="274"/>
      <c r="D262" s="277" t="s">
        <v>1051</v>
      </c>
      <c r="E262" s="274"/>
      <c r="F262" s="408"/>
      <c r="G262" s="274"/>
      <c r="H262" s="270">
        <f>SUBTOTAL(9,H261:H261)</f>
        <v>10</v>
      </c>
      <c r="I262" s="274"/>
      <c r="J262" s="269"/>
      <c r="K262" s="269"/>
      <c r="L262" s="269"/>
      <c r="P262" s="35"/>
    </row>
    <row r="263" spans="1:16" s="34" customFormat="1" ht="10.5" customHeight="1" outlineLevel="2">
      <c r="A263" s="29">
        <v>6</v>
      </c>
      <c r="B263" s="30">
        <v>2014</v>
      </c>
      <c r="C263" s="31" t="s">
        <v>262</v>
      </c>
      <c r="D263" s="32" t="s">
        <v>1468</v>
      </c>
      <c r="E263" s="98" t="s">
        <v>208</v>
      </c>
      <c r="F263" s="406">
        <v>41797</v>
      </c>
      <c r="G263" s="31" t="s">
        <v>1469</v>
      </c>
      <c r="H263" s="126">
        <v>3</v>
      </c>
      <c r="I263" s="130" t="s">
        <v>212</v>
      </c>
      <c r="J263" s="62"/>
      <c r="K263" s="54"/>
      <c r="L263" s="52"/>
      <c r="P263" s="35"/>
    </row>
    <row r="264" spans="1:16" s="54" customFormat="1" ht="10.5" customHeight="1" outlineLevel="2">
      <c r="A264" s="270">
        <v>5</v>
      </c>
      <c r="B264" s="273">
        <v>2015</v>
      </c>
      <c r="C264" s="274" t="s">
        <v>262</v>
      </c>
      <c r="D264" s="275" t="s">
        <v>1468</v>
      </c>
      <c r="E264" s="276" t="s">
        <v>248</v>
      </c>
      <c r="F264" s="408">
        <v>42140</v>
      </c>
      <c r="G264" s="274" t="s">
        <v>1469</v>
      </c>
      <c r="H264" s="270">
        <v>5</v>
      </c>
      <c r="I264" s="274" t="s">
        <v>958</v>
      </c>
      <c r="J264" s="269"/>
      <c r="K264" s="269"/>
      <c r="L264" s="269"/>
      <c r="M264" s="34"/>
      <c r="P264" s="74"/>
    </row>
    <row r="265" spans="1:16" s="54" customFormat="1" ht="10.5" customHeight="1" outlineLevel="1">
      <c r="A265" s="270"/>
      <c r="B265" s="273"/>
      <c r="C265" s="274"/>
      <c r="D265" s="275" t="s">
        <v>1470</v>
      </c>
      <c r="E265" s="276"/>
      <c r="F265" s="408"/>
      <c r="G265" s="274"/>
      <c r="H265" s="270">
        <f>SUBTOTAL(9,H263:H264)</f>
        <v>8</v>
      </c>
      <c r="I265" s="274"/>
      <c r="J265" s="269"/>
      <c r="K265" s="269"/>
      <c r="L265" s="269"/>
      <c r="M265" s="34"/>
      <c r="P265" s="74"/>
    </row>
    <row r="266" spans="1:16" s="54" customFormat="1" ht="10.5" customHeight="1" outlineLevel="2">
      <c r="A266" s="36">
        <v>3</v>
      </c>
      <c r="B266" s="36">
        <v>2013</v>
      </c>
      <c r="C266" s="38" t="s">
        <v>240</v>
      </c>
      <c r="D266" s="39" t="s">
        <v>124</v>
      </c>
      <c r="E266" s="38" t="s">
        <v>260</v>
      </c>
      <c r="F266" s="407">
        <v>41349</v>
      </c>
      <c r="G266" s="38" t="s">
        <v>1055</v>
      </c>
      <c r="H266" s="36">
        <v>5</v>
      </c>
      <c r="I266" s="38" t="s">
        <v>241</v>
      </c>
      <c r="J266" s="62"/>
      <c r="K266" s="61"/>
      <c r="L266" s="52"/>
      <c r="M266" s="69"/>
      <c r="P266" s="74"/>
    </row>
    <row r="267" spans="1:16" s="325" customFormat="1" ht="10.5" customHeight="1" outlineLevel="2">
      <c r="A267" s="36">
        <v>6</v>
      </c>
      <c r="B267" s="36">
        <v>2013</v>
      </c>
      <c r="C267" s="45" t="s">
        <v>240</v>
      </c>
      <c r="D267" s="271" t="s">
        <v>124</v>
      </c>
      <c r="E267" s="38" t="s">
        <v>208</v>
      </c>
      <c r="F267" s="407">
        <v>41434</v>
      </c>
      <c r="G267" s="38" t="s">
        <v>1092</v>
      </c>
      <c r="H267" s="36">
        <v>3</v>
      </c>
      <c r="I267" s="38" t="s">
        <v>173</v>
      </c>
      <c r="J267" s="40"/>
      <c r="K267" s="40"/>
      <c r="L267" s="40"/>
      <c r="M267" s="324"/>
      <c r="P267" s="326"/>
    </row>
    <row r="268" spans="1:16" s="325" customFormat="1" ht="10.5" customHeight="1" outlineLevel="2">
      <c r="A268" s="49">
        <v>6</v>
      </c>
      <c r="B268" s="36">
        <v>2013</v>
      </c>
      <c r="C268" s="45" t="s">
        <v>240</v>
      </c>
      <c r="D268" s="271" t="s">
        <v>124</v>
      </c>
      <c r="E268" s="38" t="s">
        <v>208</v>
      </c>
      <c r="F268" s="407">
        <v>41434</v>
      </c>
      <c r="G268" s="38" t="s">
        <v>1093</v>
      </c>
      <c r="H268" s="36">
        <v>3</v>
      </c>
      <c r="I268" s="38" t="s">
        <v>806</v>
      </c>
      <c r="J268" s="40"/>
      <c r="K268" s="62"/>
      <c r="L268" s="62"/>
      <c r="M268" s="324"/>
      <c r="P268" s="326"/>
    </row>
    <row r="269" spans="1:16" s="325" customFormat="1" ht="10.5" customHeight="1" outlineLevel="2">
      <c r="A269" s="36">
        <v>10</v>
      </c>
      <c r="B269" s="36">
        <v>2013</v>
      </c>
      <c r="C269" s="45" t="s">
        <v>240</v>
      </c>
      <c r="D269" s="271" t="s">
        <v>124</v>
      </c>
      <c r="E269" s="38" t="s">
        <v>266</v>
      </c>
      <c r="F269" s="407">
        <v>41574</v>
      </c>
      <c r="G269" s="38" t="s">
        <v>1092</v>
      </c>
      <c r="H269" s="36">
        <v>5</v>
      </c>
      <c r="I269" s="38" t="s">
        <v>267</v>
      </c>
      <c r="J269" s="40" t="s">
        <v>2104</v>
      </c>
      <c r="K269" s="290"/>
      <c r="L269" s="290"/>
      <c r="M269" s="324"/>
      <c r="P269" s="326"/>
    </row>
    <row r="270" spans="1:16" s="327" customFormat="1" ht="10.5" customHeight="1" outlineLevel="2">
      <c r="A270" s="29">
        <v>2</v>
      </c>
      <c r="B270" s="29">
        <v>2014</v>
      </c>
      <c r="C270" s="98" t="s">
        <v>240</v>
      </c>
      <c r="D270" s="32" t="s">
        <v>124</v>
      </c>
      <c r="E270" s="31" t="s">
        <v>257</v>
      </c>
      <c r="F270" s="406">
        <v>41686</v>
      </c>
      <c r="G270" s="31" t="s">
        <v>1321</v>
      </c>
      <c r="H270" s="29">
        <v>10</v>
      </c>
      <c r="I270" s="31" t="s">
        <v>252</v>
      </c>
      <c r="J270" s="290"/>
      <c r="K270" s="62"/>
      <c r="L270" s="62"/>
      <c r="P270" s="328"/>
    </row>
    <row r="271" spans="1:16" s="327" customFormat="1" ht="10.5" customHeight="1" outlineLevel="2">
      <c r="A271" s="29">
        <v>6</v>
      </c>
      <c r="B271" s="30">
        <v>2014</v>
      </c>
      <c r="C271" s="31" t="s">
        <v>240</v>
      </c>
      <c r="D271" s="32" t="s">
        <v>124</v>
      </c>
      <c r="E271" s="98" t="s">
        <v>208</v>
      </c>
      <c r="F271" s="406">
        <v>41797</v>
      </c>
      <c r="G271" s="31" t="s">
        <v>1471</v>
      </c>
      <c r="H271" s="126">
        <v>3</v>
      </c>
      <c r="I271" s="130" t="s">
        <v>147</v>
      </c>
      <c r="J271" s="62"/>
      <c r="K271" s="62"/>
      <c r="L271" s="62"/>
      <c r="P271" s="328"/>
    </row>
    <row r="272" spans="1:16" s="327" customFormat="1" ht="10.5" customHeight="1" outlineLevel="2">
      <c r="A272" s="29">
        <v>6</v>
      </c>
      <c r="B272" s="30">
        <v>2014</v>
      </c>
      <c r="C272" s="31" t="s">
        <v>240</v>
      </c>
      <c r="D272" s="32" t="s">
        <v>124</v>
      </c>
      <c r="E272" s="98" t="s">
        <v>208</v>
      </c>
      <c r="F272" s="406">
        <v>41797</v>
      </c>
      <c r="G272" s="31" t="s">
        <v>1472</v>
      </c>
      <c r="H272" s="126">
        <v>10</v>
      </c>
      <c r="I272" s="130" t="s">
        <v>140</v>
      </c>
      <c r="J272" s="62"/>
      <c r="K272" s="40"/>
      <c r="L272" s="40"/>
      <c r="P272" s="328"/>
    </row>
    <row r="273" spans="1:16" s="327" customFormat="1" ht="10.5" customHeight="1" outlineLevel="2">
      <c r="A273" s="29">
        <v>6</v>
      </c>
      <c r="B273" s="30">
        <v>2014</v>
      </c>
      <c r="C273" s="31" t="s">
        <v>240</v>
      </c>
      <c r="D273" s="32" t="s">
        <v>124</v>
      </c>
      <c r="E273" s="98" t="s">
        <v>208</v>
      </c>
      <c r="F273" s="406">
        <v>41797</v>
      </c>
      <c r="G273" s="31" t="s">
        <v>1473</v>
      </c>
      <c r="H273" s="126">
        <v>10</v>
      </c>
      <c r="I273" s="130" t="s">
        <v>169</v>
      </c>
      <c r="J273" s="40"/>
      <c r="K273" s="61"/>
      <c r="L273" s="58"/>
      <c r="P273" s="328"/>
    </row>
    <row r="274" spans="1:16" s="327" customFormat="1" ht="10.5" customHeight="1" outlineLevel="2">
      <c r="A274" s="29">
        <v>6</v>
      </c>
      <c r="B274" s="30">
        <v>2014</v>
      </c>
      <c r="C274" s="31" t="s">
        <v>240</v>
      </c>
      <c r="D274" s="32" t="s">
        <v>124</v>
      </c>
      <c r="E274" s="98" t="s">
        <v>1453</v>
      </c>
      <c r="F274" s="406">
        <v>41804</v>
      </c>
      <c r="G274" s="31" t="s">
        <v>1473</v>
      </c>
      <c r="H274" s="126">
        <v>5</v>
      </c>
      <c r="I274" s="130" t="s">
        <v>1474</v>
      </c>
      <c r="J274" s="54"/>
      <c r="K274" s="60"/>
      <c r="L274" s="58"/>
      <c r="P274" s="328"/>
    </row>
    <row r="275" spans="1:16" s="327" customFormat="1" ht="10.5" customHeight="1" outlineLevel="2">
      <c r="A275" s="29">
        <v>6</v>
      </c>
      <c r="B275" s="30">
        <v>2014</v>
      </c>
      <c r="C275" s="31" t="s">
        <v>240</v>
      </c>
      <c r="D275" s="32" t="s">
        <v>124</v>
      </c>
      <c r="E275" s="98" t="s">
        <v>1453</v>
      </c>
      <c r="F275" s="406">
        <v>41804</v>
      </c>
      <c r="G275" s="31" t="s">
        <v>1472</v>
      </c>
      <c r="H275" s="126">
        <v>10</v>
      </c>
      <c r="I275" s="130" t="s">
        <v>1475</v>
      </c>
      <c r="J275" s="58"/>
      <c r="K275" s="60"/>
      <c r="L275" s="58"/>
      <c r="P275" s="328"/>
    </row>
    <row r="276" spans="1:16" s="40" customFormat="1" ht="10.5" customHeight="1" outlineLevel="2">
      <c r="A276" s="29">
        <v>10</v>
      </c>
      <c r="B276" s="29">
        <v>2014</v>
      </c>
      <c r="C276" s="31" t="s">
        <v>240</v>
      </c>
      <c r="D276" s="104" t="s">
        <v>124</v>
      </c>
      <c r="E276" s="31" t="s">
        <v>286</v>
      </c>
      <c r="F276" s="409">
        <v>41924</v>
      </c>
      <c r="G276" s="31" t="s">
        <v>1607</v>
      </c>
      <c r="H276" s="29">
        <v>10</v>
      </c>
      <c r="I276" s="31" t="s">
        <v>311</v>
      </c>
      <c r="J276" s="54"/>
      <c r="K276" s="69"/>
      <c r="L276" s="67"/>
      <c r="P276" s="36"/>
    </row>
    <row r="277" spans="1:16" s="269" customFormat="1" ht="10.5" customHeight="1" outlineLevel="2">
      <c r="A277" s="29">
        <v>10</v>
      </c>
      <c r="B277" s="29">
        <v>2014</v>
      </c>
      <c r="C277" s="31" t="s">
        <v>240</v>
      </c>
      <c r="D277" s="104" t="s">
        <v>124</v>
      </c>
      <c r="E277" s="31" t="s">
        <v>266</v>
      </c>
      <c r="F277" s="409">
        <v>41938</v>
      </c>
      <c r="G277" s="31" t="s">
        <v>1693</v>
      </c>
      <c r="H277" s="29">
        <v>5</v>
      </c>
      <c r="I277" s="31" t="s">
        <v>241</v>
      </c>
      <c r="J277" s="54"/>
      <c r="K277" s="60"/>
      <c r="L277" s="52"/>
      <c r="P277" s="270"/>
    </row>
    <row r="278" spans="1:16" s="40" customFormat="1" ht="10.5" customHeight="1" outlineLevel="2">
      <c r="A278" s="270">
        <v>2</v>
      </c>
      <c r="B278" s="270">
        <v>2015</v>
      </c>
      <c r="C278" s="274" t="s">
        <v>240</v>
      </c>
      <c r="D278" s="277" t="s">
        <v>124</v>
      </c>
      <c r="E278" s="274" t="s">
        <v>189</v>
      </c>
      <c r="F278" s="408">
        <v>42050</v>
      </c>
      <c r="G278" s="274" t="s">
        <v>1693</v>
      </c>
      <c r="H278" s="270">
        <v>10</v>
      </c>
      <c r="I278" s="274" t="s">
        <v>252</v>
      </c>
      <c r="J278" s="269"/>
      <c r="K278" s="269"/>
      <c r="L278" s="269"/>
      <c r="P278" s="36"/>
    </row>
    <row r="279" spans="1:16" s="23" customFormat="1" ht="10.5" customHeight="1" outlineLevel="2">
      <c r="A279" s="270">
        <v>2</v>
      </c>
      <c r="B279" s="270">
        <v>2015</v>
      </c>
      <c r="C279" s="274" t="s">
        <v>240</v>
      </c>
      <c r="D279" s="277" t="s">
        <v>124</v>
      </c>
      <c r="E279" s="274" t="s">
        <v>189</v>
      </c>
      <c r="F279" s="408">
        <v>42050</v>
      </c>
      <c r="G279" s="274" t="s">
        <v>1732</v>
      </c>
      <c r="H279" s="270">
        <v>10</v>
      </c>
      <c r="I279" s="274" t="s">
        <v>267</v>
      </c>
      <c r="J279" s="269"/>
      <c r="K279" s="269"/>
      <c r="L279" s="269"/>
      <c r="M279" s="25"/>
      <c r="P279" s="194"/>
    </row>
    <row r="280" spans="1:16" s="23" customFormat="1" ht="10.5" customHeight="1" outlineLevel="2">
      <c r="A280" s="273">
        <v>3</v>
      </c>
      <c r="B280" s="270">
        <v>2015</v>
      </c>
      <c r="C280" s="274" t="s">
        <v>240</v>
      </c>
      <c r="D280" s="277" t="s">
        <v>124</v>
      </c>
      <c r="E280" s="274" t="s">
        <v>290</v>
      </c>
      <c r="F280" s="408">
        <v>42064</v>
      </c>
      <c r="G280" s="274" t="s">
        <v>1755</v>
      </c>
      <c r="H280" s="270">
        <v>10</v>
      </c>
      <c r="I280" s="274" t="s">
        <v>351</v>
      </c>
      <c r="J280" s="40"/>
      <c r="K280" s="59"/>
      <c r="L280" s="60"/>
      <c r="M280" s="329"/>
      <c r="P280" s="194"/>
    </row>
    <row r="281" spans="1:16" s="305" customFormat="1" ht="10.5" customHeight="1" outlineLevel="2">
      <c r="A281" s="273">
        <v>3</v>
      </c>
      <c r="B281" s="270">
        <v>2015</v>
      </c>
      <c r="C281" s="274" t="s">
        <v>240</v>
      </c>
      <c r="D281" s="277" t="s">
        <v>124</v>
      </c>
      <c r="E281" s="274" t="s">
        <v>290</v>
      </c>
      <c r="F281" s="408">
        <v>42064</v>
      </c>
      <c r="G281" s="274" t="s">
        <v>1472</v>
      </c>
      <c r="H281" s="270">
        <v>3</v>
      </c>
      <c r="I281" s="274" t="s">
        <v>28</v>
      </c>
      <c r="J281" s="40"/>
      <c r="K281" s="62"/>
      <c r="L281" s="62"/>
      <c r="P281" s="300"/>
    </row>
    <row r="282" spans="1:16" s="23" customFormat="1" ht="10.5" customHeight="1" outlineLevel="2">
      <c r="A282" s="273">
        <v>3</v>
      </c>
      <c r="B282" s="270">
        <v>2015</v>
      </c>
      <c r="C282" s="274" t="s">
        <v>240</v>
      </c>
      <c r="D282" s="277" t="s">
        <v>124</v>
      </c>
      <c r="E282" s="274" t="s">
        <v>290</v>
      </c>
      <c r="F282" s="408">
        <v>42064</v>
      </c>
      <c r="G282" s="274" t="s">
        <v>1756</v>
      </c>
      <c r="H282" s="270">
        <v>3</v>
      </c>
      <c r="I282" s="274" t="s">
        <v>511</v>
      </c>
      <c r="J282" s="62"/>
      <c r="K282" s="59"/>
      <c r="L282" s="60"/>
      <c r="M282" s="329"/>
      <c r="P282" s="194"/>
    </row>
    <row r="283" spans="1:16" s="23" customFormat="1" ht="10.5" customHeight="1" outlineLevel="2">
      <c r="A283" s="273">
        <v>3</v>
      </c>
      <c r="B283" s="270">
        <v>2015</v>
      </c>
      <c r="C283" s="274" t="s">
        <v>240</v>
      </c>
      <c r="D283" s="277" t="s">
        <v>124</v>
      </c>
      <c r="E283" s="274" t="s">
        <v>290</v>
      </c>
      <c r="F283" s="408">
        <v>42064</v>
      </c>
      <c r="G283" s="274" t="s">
        <v>1093</v>
      </c>
      <c r="H283" s="270">
        <v>10</v>
      </c>
      <c r="I283" s="274" t="s">
        <v>492</v>
      </c>
      <c r="J283" s="40"/>
      <c r="K283" s="59"/>
      <c r="L283" s="60"/>
      <c r="M283" s="329"/>
      <c r="P283" s="194"/>
    </row>
    <row r="284" spans="1:16" s="48" customFormat="1" ht="10.5" customHeight="1" outlineLevel="2">
      <c r="A284" s="273">
        <v>5</v>
      </c>
      <c r="B284" s="270">
        <v>2015</v>
      </c>
      <c r="C284" s="274" t="s">
        <v>240</v>
      </c>
      <c r="D284" s="277" t="s">
        <v>124</v>
      </c>
      <c r="E284" s="274" t="s">
        <v>261</v>
      </c>
      <c r="F284" s="408">
        <v>42154</v>
      </c>
      <c r="G284" s="274" t="s">
        <v>1093</v>
      </c>
      <c r="H284" s="270">
        <v>5</v>
      </c>
      <c r="I284" s="274" t="s">
        <v>267</v>
      </c>
      <c r="J284" s="269" t="s">
        <v>2104</v>
      </c>
      <c r="K284" s="59"/>
      <c r="L284" s="60"/>
      <c r="P284" s="42"/>
    </row>
    <row r="285" spans="1:16" s="54" customFormat="1" ht="10.5" customHeight="1" outlineLevel="2">
      <c r="A285" s="270">
        <v>6</v>
      </c>
      <c r="B285" s="270">
        <v>2015</v>
      </c>
      <c r="C285" s="274" t="s">
        <v>240</v>
      </c>
      <c r="D285" s="274" t="s">
        <v>124</v>
      </c>
      <c r="E285" s="274" t="s">
        <v>208</v>
      </c>
      <c r="F285" s="408">
        <v>42169</v>
      </c>
      <c r="G285" s="274" t="s">
        <v>1904</v>
      </c>
      <c r="H285" s="270">
        <v>3</v>
      </c>
      <c r="I285" s="274" t="s">
        <v>142</v>
      </c>
      <c r="J285" s="269"/>
      <c r="K285" s="269"/>
      <c r="L285" s="269"/>
      <c r="M285" s="34"/>
      <c r="P285" s="74"/>
    </row>
    <row r="286" spans="1:16" s="54" customFormat="1" ht="10.5" customHeight="1" outlineLevel="2">
      <c r="A286" s="270">
        <v>6</v>
      </c>
      <c r="B286" s="270">
        <v>2015</v>
      </c>
      <c r="C286" s="274" t="s">
        <v>240</v>
      </c>
      <c r="D286" s="274" t="s">
        <v>124</v>
      </c>
      <c r="E286" s="274" t="s">
        <v>208</v>
      </c>
      <c r="F286" s="408">
        <v>42169</v>
      </c>
      <c r="G286" s="274" t="s">
        <v>1905</v>
      </c>
      <c r="H286" s="270">
        <v>10</v>
      </c>
      <c r="I286" s="274" t="s">
        <v>170</v>
      </c>
      <c r="J286" s="269"/>
      <c r="K286" s="269"/>
      <c r="L286" s="269"/>
      <c r="M286" s="34"/>
      <c r="P286" s="74"/>
    </row>
    <row r="287" spans="1:16" s="54" customFormat="1" ht="10.5" customHeight="1" outlineLevel="2">
      <c r="A287" s="270">
        <v>6</v>
      </c>
      <c r="B287" s="270">
        <v>2015</v>
      </c>
      <c r="C287" s="274" t="s">
        <v>240</v>
      </c>
      <c r="D287" s="274" t="s">
        <v>124</v>
      </c>
      <c r="E287" s="274" t="s">
        <v>208</v>
      </c>
      <c r="F287" s="408">
        <v>42169</v>
      </c>
      <c r="G287" s="274" t="s">
        <v>1906</v>
      </c>
      <c r="H287" s="270">
        <v>7</v>
      </c>
      <c r="I287" s="274" t="s">
        <v>370</v>
      </c>
      <c r="J287" s="269"/>
      <c r="K287" s="269"/>
      <c r="L287" s="269"/>
      <c r="M287" s="34"/>
      <c r="P287" s="74"/>
    </row>
    <row r="288" spans="1:16" s="54" customFormat="1" ht="10.5" customHeight="1" outlineLevel="2">
      <c r="A288" s="270">
        <v>6</v>
      </c>
      <c r="B288" s="270">
        <v>2015</v>
      </c>
      <c r="C288" s="274" t="s">
        <v>240</v>
      </c>
      <c r="D288" s="274" t="s">
        <v>124</v>
      </c>
      <c r="E288" s="274" t="s">
        <v>208</v>
      </c>
      <c r="F288" s="408">
        <v>42169</v>
      </c>
      <c r="G288" s="274" t="s">
        <v>1907</v>
      </c>
      <c r="H288" s="270">
        <v>7</v>
      </c>
      <c r="I288" s="274" t="s">
        <v>168</v>
      </c>
      <c r="J288" s="269"/>
      <c r="K288" s="269"/>
      <c r="L288" s="269"/>
      <c r="M288" s="34"/>
      <c r="P288" s="74"/>
    </row>
    <row r="289" spans="1:16" s="54" customFormat="1" ht="10.5" customHeight="1" outlineLevel="2">
      <c r="A289" s="270">
        <v>6</v>
      </c>
      <c r="B289" s="270">
        <v>2015</v>
      </c>
      <c r="C289" s="274" t="s">
        <v>240</v>
      </c>
      <c r="D289" s="274" t="s">
        <v>124</v>
      </c>
      <c r="E289" s="274" t="s">
        <v>208</v>
      </c>
      <c r="F289" s="408">
        <v>42169</v>
      </c>
      <c r="G289" s="274" t="s">
        <v>1908</v>
      </c>
      <c r="H289" s="270">
        <v>10</v>
      </c>
      <c r="I289" s="274" t="s">
        <v>764</v>
      </c>
      <c r="J289" s="269"/>
      <c r="K289" s="269"/>
      <c r="L289" s="269"/>
      <c r="M289" s="34"/>
      <c r="P289" s="74"/>
    </row>
    <row r="290" spans="1:16" s="54" customFormat="1" ht="10.5" customHeight="1" outlineLevel="2">
      <c r="A290" s="270">
        <v>6</v>
      </c>
      <c r="B290" s="270">
        <v>2015</v>
      </c>
      <c r="C290" s="274" t="s">
        <v>240</v>
      </c>
      <c r="D290" s="274" t="s">
        <v>124</v>
      </c>
      <c r="E290" s="274" t="s">
        <v>208</v>
      </c>
      <c r="F290" s="408">
        <v>42169</v>
      </c>
      <c r="G290" s="274" t="s">
        <v>1693</v>
      </c>
      <c r="H290" s="270">
        <v>7</v>
      </c>
      <c r="I290" s="274" t="s">
        <v>810</v>
      </c>
      <c r="J290" s="269"/>
      <c r="K290" s="269"/>
      <c r="L290" s="269"/>
      <c r="M290" s="69"/>
      <c r="P290" s="74"/>
    </row>
    <row r="291" spans="1:16" s="54" customFormat="1" ht="10.5" customHeight="1" outlineLevel="2">
      <c r="A291" s="270">
        <v>6</v>
      </c>
      <c r="B291" s="270">
        <v>2015</v>
      </c>
      <c r="C291" s="274" t="s">
        <v>240</v>
      </c>
      <c r="D291" s="274" t="s">
        <v>124</v>
      </c>
      <c r="E291" s="274" t="s">
        <v>1965</v>
      </c>
      <c r="F291" s="408">
        <v>42176</v>
      </c>
      <c r="G291" s="274" t="s">
        <v>1907</v>
      </c>
      <c r="H291" s="270">
        <v>5</v>
      </c>
      <c r="I291" s="370" t="s">
        <v>1975</v>
      </c>
      <c r="J291" s="269"/>
      <c r="K291" s="269"/>
      <c r="L291" s="269"/>
      <c r="M291" s="34"/>
      <c r="P291" s="74"/>
    </row>
    <row r="292" spans="1:16" s="54" customFormat="1" ht="10.5" customHeight="1" outlineLevel="2">
      <c r="A292" s="270">
        <v>6</v>
      </c>
      <c r="B292" s="270">
        <v>2015</v>
      </c>
      <c r="C292" s="274" t="s">
        <v>240</v>
      </c>
      <c r="D292" s="274" t="s">
        <v>124</v>
      </c>
      <c r="E292" s="274" t="s">
        <v>1965</v>
      </c>
      <c r="F292" s="408">
        <v>42176</v>
      </c>
      <c r="G292" s="274" t="s">
        <v>1693</v>
      </c>
      <c r="H292" s="270">
        <v>15</v>
      </c>
      <c r="I292" s="370" t="s">
        <v>1976</v>
      </c>
      <c r="J292" s="269"/>
      <c r="K292" s="269"/>
      <c r="L292" s="269"/>
      <c r="M292" s="34"/>
      <c r="P292" s="74"/>
    </row>
    <row r="293" spans="1:16" s="54" customFormat="1" ht="10.5" customHeight="1" outlineLevel="2">
      <c r="A293" s="270">
        <v>9</v>
      </c>
      <c r="B293" s="270">
        <v>2015</v>
      </c>
      <c r="C293" s="274" t="s">
        <v>240</v>
      </c>
      <c r="D293" s="274" t="s">
        <v>124</v>
      </c>
      <c r="E293" s="274" t="s">
        <v>1994</v>
      </c>
      <c r="F293" s="408">
        <v>42260</v>
      </c>
      <c r="G293" s="274" t="s">
        <v>2008</v>
      </c>
      <c r="H293" s="270">
        <v>5</v>
      </c>
      <c r="I293" s="274" t="s">
        <v>326</v>
      </c>
      <c r="J293" s="269"/>
      <c r="K293" s="269"/>
      <c r="L293" s="269"/>
      <c r="M293" s="69"/>
      <c r="P293" s="74"/>
    </row>
    <row r="294" spans="1:16" s="269" customFormat="1" ht="10.5" customHeight="1" outlineLevel="2">
      <c r="A294" s="270">
        <v>10</v>
      </c>
      <c r="B294" s="273">
        <v>2015</v>
      </c>
      <c r="C294" s="274" t="s">
        <v>240</v>
      </c>
      <c r="D294" s="274" t="s">
        <v>124</v>
      </c>
      <c r="E294" s="276" t="s">
        <v>286</v>
      </c>
      <c r="F294" s="408">
        <v>42288</v>
      </c>
      <c r="G294" s="274" t="s">
        <v>2025</v>
      </c>
      <c r="H294" s="270">
        <v>10</v>
      </c>
      <c r="I294" s="269" t="s">
        <v>464</v>
      </c>
      <c r="P294" s="270"/>
    </row>
    <row r="295" spans="1:16" s="269" customFormat="1" ht="10.5" customHeight="1" outlineLevel="2">
      <c r="A295" s="270">
        <v>10</v>
      </c>
      <c r="B295" s="273">
        <v>2015</v>
      </c>
      <c r="C295" s="274" t="s">
        <v>240</v>
      </c>
      <c r="D295" s="274" t="s">
        <v>124</v>
      </c>
      <c r="E295" s="276" t="s">
        <v>286</v>
      </c>
      <c r="F295" s="408">
        <v>42288</v>
      </c>
      <c r="G295" s="274" t="s">
        <v>2026</v>
      </c>
      <c r="H295" s="270">
        <v>7</v>
      </c>
      <c r="I295" s="269" t="s">
        <v>44</v>
      </c>
      <c r="P295" s="270"/>
    </row>
    <row r="296" spans="1:16" s="269" customFormat="1" ht="10.5" customHeight="1" outlineLevel="1">
      <c r="A296" s="270"/>
      <c r="B296" s="273"/>
      <c r="C296" s="274"/>
      <c r="D296" s="274" t="s">
        <v>125</v>
      </c>
      <c r="E296" s="276"/>
      <c r="F296" s="408"/>
      <c r="G296" s="274"/>
      <c r="H296" s="270">
        <f>SUBTOTAL(9,H266:H295)</f>
        <v>216</v>
      </c>
      <c r="P296" s="270"/>
    </row>
    <row r="297" spans="1:16" s="25" customFormat="1" ht="10.5" customHeight="1" outlineLevel="2">
      <c r="A297" s="64">
        <v>5</v>
      </c>
      <c r="B297" s="196">
        <v>2014</v>
      </c>
      <c r="C297" s="197" t="s">
        <v>239</v>
      </c>
      <c r="D297" s="209" t="s">
        <v>302</v>
      </c>
      <c r="E297" s="198" t="s">
        <v>261</v>
      </c>
      <c r="F297" s="415">
        <v>41790</v>
      </c>
      <c r="G297" s="197" t="s">
        <v>1477</v>
      </c>
      <c r="H297" s="199">
        <v>5</v>
      </c>
      <c r="I297" s="298" t="s">
        <v>249</v>
      </c>
      <c r="J297" s="12" t="s">
        <v>1858</v>
      </c>
      <c r="K297" s="329"/>
      <c r="L297" s="93"/>
      <c r="M297" s="18"/>
      <c r="P297" s="24"/>
    </row>
    <row r="298" spans="1:16" s="25" customFormat="1" ht="10.5" customHeight="1" outlineLevel="2">
      <c r="A298" s="64">
        <v>6</v>
      </c>
      <c r="B298" s="196">
        <v>2014</v>
      </c>
      <c r="C298" s="197" t="s">
        <v>239</v>
      </c>
      <c r="D298" s="209" t="s">
        <v>302</v>
      </c>
      <c r="E298" s="198" t="s">
        <v>208</v>
      </c>
      <c r="F298" s="415">
        <v>41797</v>
      </c>
      <c r="G298" s="197" t="s">
        <v>1476</v>
      </c>
      <c r="H298" s="199">
        <v>10</v>
      </c>
      <c r="I298" s="298" t="s">
        <v>164</v>
      </c>
      <c r="J298" s="18"/>
      <c r="K298" s="329"/>
      <c r="L298" s="93"/>
      <c r="M298" s="19"/>
      <c r="P298" s="24"/>
    </row>
    <row r="299" spans="1:16" s="25" customFormat="1" ht="10.5" customHeight="1" outlineLevel="2">
      <c r="A299" s="64">
        <v>6</v>
      </c>
      <c r="B299" s="196">
        <v>2014</v>
      </c>
      <c r="C299" s="197" t="s">
        <v>239</v>
      </c>
      <c r="D299" s="209" t="s">
        <v>302</v>
      </c>
      <c r="E299" s="198" t="s">
        <v>208</v>
      </c>
      <c r="F299" s="415">
        <v>41797</v>
      </c>
      <c r="G299" s="197" t="s">
        <v>1477</v>
      </c>
      <c r="H299" s="199">
        <v>10</v>
      </c>
      <c r="I299" s="298" t="s">
        <v>152</v>
      </c>
      <c r="J299" s="18"/>
      <c r="K299" s="13"/>
      <c r="L299" s="13"/>
      <c r="M299" s="19"/>
      <c r="P299" s="24"/>
    </row>
    <row r="300" spans="1:16" s="25" customFormat="1" ht="10.5" customHeight="1" outlineLevel="2">
      <c r="A300" s="64">
        <v>6</v>
      </c>
      <c r="B300" s="196">
        <v>2014</v>
      </c>
      <c r="C300" s="197" t="s">
        <v>239</v>
      </c>
      <c r="D300" s="209" t="s">
        <v>302</v>
      </c>
      <c r="E300" s="198" t="s">
        <v>1453</v>
      </c>
      <c r="F300" s="415">
        <v>41804</v>
      </c>
      <c r="G300" s="197" t="s">
        <v>1477</v>
      </c>
      <c r="H300" s="199">
        <v>15</v>
      </c>
      <c r="I300" s="298" t="s">
        <v>1478</v>
      </c>
      <c r="J300" s="13"/>
      <c r="K300" s="13"/>
      <c r="L300" s="13"/>
      <c r="M300" s="19"/>
      <c r="P300" s="24"/>
    </row>
    <row r="301" spans="1:16" s="25" customFormat="1" ht="10.5" customHeight="1" outlineLevel="2">
      <c r="A301" s="299">
        <v>3</v>
      </c>
      <c r="B301" s="300">
        <v>2015</v>
      </c>
      <c r="C301" s="301" t="s">
        <v>239</v>
      </c>
      <c r="D301" s="302" t="s">
        <v>302</v>
      </c>
      <c r="E301" s="301" t="s">
        <v>290</v>
      </c>
      <c r="F301" s="413">
        <v>42064</v>
      </c>
      <c r="G301" s="301" t="s">
        <v>1477</v>
      </c>
      <c r="H301" s="300">
        <v>10</v>
      </c>
      <c r="I301" s="301" t="s">
        <v>153</v>
      </c>
      <c r="J301" s="13"/>
      <c r="K301" s="13"/>
      <c r="L301" s="13"/>
      <c r="M301" s="19"/>
      <c r="P301" s="24"/>
    </row>
    <row r="302" spans="1:16" s="13" customFormat="1" ht="10.5" customHeight="1" outlineLevel="2">
      <c r="A302" s="299">
        <v>3</v>
      </c>
      <c r="B302" s="300">
        <v>2015</v>
      </c>
      <c r="C302" s="301" t="s">
        <v>239</v>
      </c>
      <c r="D302" s="302" t="s">
        <v>302</v>
      </c>
      <c r="E302" s="301" t="s">
        <v>290</v>
      </c>
      <c r="F302" s="413">
        <v>42064</v>
      </c>
      <c r="G302" s="301" t="s">
        <v>1757</v>
      </c>
      <c r="H302" s="300">
        <v>7</v>
      </c>
      <c r="I302" s="301" t="s">
        <v>184</v>
      </c>
      <c r="P302" s="14"/>
    </row>
    <row r="303" spans="1:16" s="18" customFormat="1" ht="10.5" customHeight="1" outlineLevel="2">
      <c r="A303" s="300">
        <v>6</v>
      </c>
      <c r="B303" s="300">
        <v>2015</v>
      </c>
      <c r="C303" s="301" t="s">
        <v>239</v>
      </c>
      <c r="D303" s="301" t="s">
        <v>302</v>
      </c>
      <c r="E303" s="301" t="s">
        <v>208</v>
      </c>
      <c r="F303" s="413">
        <v>42169</v>
      </c>
      <c r="G303" s="301" t="s">
        <v>1909</v>
      </c>
      <c r="H303" s="300">
        <v>3</v>
      </c>
      <c r="I303" s="301" t="s">
        <v>213</v>
      </c>
      <c r="K303" s="305"/>
      <c r="L303" s="305"/>
      <c r="P303" s="16"/>
    </row>
    <row r="304" spans="1:16" s="18" customFormat="1" ht="10.5" customHeight="1" outlineLevel="1">
      <c r="A304" s="300"/>
      <c r="B304" s="300"/>
      <c r="C304" s="301"/>
      <c r="D304" s="301" t="s">
        <v>303</v>
      </c>
      <c r="E304" s="301"/>
      <c r="F304" s="413"/>
      <c r="G304" s="301"/>
      <c r="H304" s="300">
        <f>SUBTOTAL(9,H297:H303)</f>
        <v>60</v>
      </c>
      <c r="I304" s="301"/>
      <c r="K304" s="305"/>
      <c r="L304" s="305"/>
      <c r="P304" s="16"/>
    </row>
    <row r="305" spans="1:16" s="269" customFormat="1" ht="10.5" customHeight="1" outlineLevel="2">
      <c r="A305" s="270">
        <v>10</v>
      </c>
      <c r="B305" s="273">
        <v>2015</v>
      </c>
      <c r="C305" s="274" t="s">
        <v>262</v>
      </c>
      <c r="D305" s="274" t="s">
        <v>2027</v>
      </c>
      <c r="E305" s="276" t="s">
        <v>286</v>
      </c>
      <c r="F305" s="408">
        <v>42288</v>
      </c>
      <c r="G305" s="274" t="s">
        <v>2028</v>
      </c>
      <c r="H305" s="270">
        <v>3</v>
      </c>
      <c r="I305" s="269" t="s">
        <v>272</v>
      </c>
      <c r="P305" s="270"/>
    </row>
    <row r="306" spans="1:16" s="269" customFormat="1" ht="10.5" customHeight="1" outlineLevel="2">
      <c r="A306" s="270">
        <v>10</v>
      </c>
      <c r="B306" s="273">
        <v>2015</v>
      </c>
      <c r="C306" s="274" t="s">
        <v>262</v>
      </c>
      <c r="D306" s="274" t="s">
        <v>2027</v>
      </c>
      <c r="E306" s="276" t="s">
        <v>286</v>
      </c>
      <c r="F306" s="408">
        <v>42288</v>
      </c>
      <c r="G306" s="274" t="s">
        <v>2029</v>
      </c>
      <c r="H306" s="270">
        <v>10</v>
      </c>
      <c r="I306" s="269" t="s">
        <v>43</v>
      </c>
      <c r="P306" s="270"/>
    </row>
    <row r="307" spans="1:16" s="269" customFormat="1" ht="10.5" customHeight="1" outlineLevel="1">
      <c r="A307" s="270"/>
      <c r="B307" s="273"/>
      <c r="C307" s="274"/>
      <c r="D307" s="274" t="s">
        <v>2030</v>
      </c>
      <c r="E307" s="276"/>
      <c r="F307" s="408"/>
      <c r="G307" s="274"/>
      <c r="H307" s="270">
        <f>SUBTOTAL(9,H305:H306)</f>
        <v>13</v>
      </c>
      <c r="P307" s="270"/>
    </row>
    <row r="308" spans="1:16" s="59" customFormat="1" ht="10.5" customHeight="1" outlineLevel="2">
      <c r="A308" s="128">
        <v>2</v>
      </c>
      <c r="B308" s="37">
        <v>2013</v>
      </c>
      <c r="C308" s="38" t="s">
        <v>488</v>
      </c>
      <c r="D308" s="271" t="s">
        <v>959</v>
      </c>
      <c r="E308" s="45" t="s">
        <v>189</v>
      </c>
      <c r="F308" s="407">
        <v>41322</v>
      </c>
      <c r="G308" s="38" t="s">
        <v>960</v>
      </c>
      <c r="H308" s="36">
        <v>10</v>
      </c>
      <c r="I308" s="38" t="s">
        <v>252</v>
      </c>
      <c r="J308" s="48"/>
      <c r="K308" s="48"/>
      <c r="L308" s="60"/>
      <c r="M308" s="34"/>
      <c r="P308" s="71"/>
    </row>
    <row r="309" spans="1:16" s="59" customFormat="1" ht="10.5" customHeight="1" outlineLevel="2">
      <c r="A309" s="36">
        <v>6</v>
      </c>
      <c r="B309" s="36">
        <v>2013</v>
      </c>
      <c r="C309" s="45" t="s">
        <v>488</v>
      </c>
      <c r="D309" s="271" t="s">
        <v>959</v>
      </c>
      <c r="E309" s="38" t="s">
        <v>208</v>
      </c>
      <c r="F309" s="407">
        <v>41434</v>
      </c>
      <c r="G309" s="38" t="s">
        <v>1094</v>
      </c>
      <c r="H309" s="36">
        <v>3</v>
      </c>
      <c r="I309" s="38" t="s">
        <v>213</v>
      </c>
      <c r="J309" s="34"/>
      <c r="K309" s="58"/>
      <c r="L309" s="60"/>
      <c r="M309" s="34"/>
      <c r="P309" s="71"/>
    </row>
    <row r="310" spans="1:16" s="58" customFormat="1" ht="10.5" customHeight="1" outlineLevel="2">
      <c r="A310" s="36">
        <v>9</v>
      </c>
      <c r="B310" s="36">
        <v>2013</v>
      </c>
      <c r="C310" s="45" t="s">
        <v>488</v>
      </c>
      <c r="D310" s="271" t="s">
        <v>959</v>
      </c>
      <c r="E310" s="38" t="s">
        <v>337</v>
      </c>
      <c r="F310" s="407">
        <v>41546</v>
      </c>
      <c r="G310" s="38" t="s">
        <v>1274</v>
      </c>
      <c r="H310" s="36">
        <v>5</v>
      </c>
      <c r="I310" s="38" t="s">
        <v>330</v>
      </c>
      <c r="J310" s="34"/>
      <c r="L310" s="60"/>
      <c r="M310" s="52"/>
      <c r="P310" s="41"/>
    </row>
    <row r="311" spans="1:16" s="58" customFormat="1" ht="10.5" customHeight="1" outlineLevel="1">
      <c r="A311" s="36"/>
      <c r="B311" s="36"/>
      <c r="C311" s="45"/>
      <c r="D311" s="271" t="s">
        <v>961</v>
      </c>
      <c r="E311" s="38"/>
      <c r="F311" s="407"/>
      <c r="G311" s="38"/>
      <c r="H311" s="36">
        <f>SUBTOTAL(9,H308:H310)</f>
        <v>18</v>
      </c>
      <c r="I311" s="38"/>
      <c r="J311" s="34"/>
      <c r="L311" s="60"/>
      <c r="M311" s="52"/>
      <c r="P311" s="41"/>
    </row>
    <row r="312" spans="1:16" s="58" customFormat="1" ht="10.5" customHeight="1" outlineLevel="2">
      <c r="A312" s="29">
        <v>11</v>
      </c>
      <c r="B312" s="30">
        <v>2014</v>
      </c>
      <c r="C312" s="31" t="s">
        <v>239</v>
      </c>
      <c r="D312" s="32" t="s">
        <v>731</v>
      </c>
      <c r="E312" s="98" t="s">
        <v>123</v>
      </c>
      <c r="F312" s="406">
        <v>41951</v>
      </c>
      <c r="G312" s="31" t="s">
        <v>1702</v>
      </c>
      <c r="H312" s="126">
        <v>5</v>
      </c>
      <c r="I312" s="130" t="s">
        <v>329</v>
      </c>
      <c r="J312" s="40"/>
      <c r="K312" s="54"/>
      <c r="L312" s="60"/>
      <c r="M312" s="52"/>
      <c r="P312" s="41"/>
    </row>
    <row r="313" spans="1:16" s="58" customFormat="1" ht="10.5" customHeight="1" outlineLevel="1">
      <c r="A313" s="29"/>
      <c r="B313" s="30"/>
      <c r="C313" s="31"/>
      <c r="D313" s="32" t="s">
        <v>732</v>
      </c>
      <c r="E313" s="98"/>
      <c r="F313" s="406"/>
      <c r="G313" s="31"/>
      <c r="H313" s="126">
        <f>SUBTOTAL(9,H312:H312)</f>
        <v>5</v>
      </c>
      <c r="I313" s="130"/>
      <c r="J313" s="40"/>
      <c r="K313" s="54"/>
      <c r="L313" s="60"/>
      <c r="M313" s="52"/>
      <c r="P313" s="41"/>
    </row>
    <row r="314" spans="1:13" ht="10.5" customHeight="1" outlineLevel="2">
      <c r="A314" s="36">
        <v>6</v>
      </c>
      <c r="B314" s="37">
        <v>2013</v>
      </c>
      <c r="C314" s="38" t="s">
        <v>239</v>
      </c>
      <c r="D314" s="271" t="s">
        <v>368</v>
      </c>
      <c r="E314" s="45" t="s">
        <v>1064</v>
      </c>
      <c r="F314" s="407">
        <v>41441</v>
      </c>
      <c r="G314" s="38" t="s">
        <v>1095</v>
      </c>
      <c r="H314" s="36">
        <v>10</v>
      </c>
      <c r="I314" s="38" t="s">
        <v>1096</v>
      </c>
      <c r="J314" s="52"/>
      <c r="K314" s="54"/>
      <c r="L314" s="60"/>
      <c r="M314" s="34"/>
    </row>
    <row r="315" spans="1:13" ht="10.5" customHeight="1" outlineLevel="1">
      <c r="A315" s="36"/>
      <c r="B315" s="37"/>
      <c r="C315" s="38"/>
      <c r="D315" s="271" t="s">
        <v>369</v>
      </c>
      <c r="E315" s="45"/>
      <c r="F315" s="407"/>
      <c r="G315" s="38"/>
      <c r="H315" s="36">
        <f>SUBTOTAL(9,H314:H314)</f>
        <v>10</v>
      </c>
      <c r="I315" s="38"/>
      <c r="J315" s="52"/>
      <c r="K315" s="54"/>
      <c r="L315" s="60"/>
      <c r="M315" s="34"/>
    </row>
    <row r="316" spans="1:13" ht="10.5" customHeight="1" outlineLevel="2">
      <c r="A316" s="42">
        <v>8</v>
      </c>
      <c r="B316" s="56">
        <v>2012</v>
      </c>
      <c r="C316" s="57" t="s">
        <v>262</v>
      </c>
      <c r="D316" s="57" t="s">
        <v>862</v>
      </c>
      <c r="E316" s="65" t="s">
        <v>337</v>
      </c>
      <c r="F316" s="421">
        <v>41182</v>
      </c>
      <c r="G316" s="57" t="s">
        <v>863</v>
      </c>
      <c r="H316" s="55">
        <v>5</v>
      </c>
      <c r="I316" s="57" t="s">
        <v>328</v>
      </c>
      <c r="J316" s="48" t="s">
        <v>1868</v>
      </c>
      <c r="K316" s="34"/>
      <c r="L316" s="34"/>
      <c r="M316" s="34"/>
    </row>
    <row r="317" spans="1:16" s="54" customFormat="1" ht="10.5" customHeight="1" outlineLevel="2">
      <c r="A317" s="42">
        <v>10</v>
      </c>
      <c r="B317" s="43">
        <v>2012</v>
      </c>
      <c r="C317" s="44" t="s">
        <v>262</v>
      </c>
      <c r="D317" s="44" t="s">
        <v>862</v>
      </c>
      <c r="E317" s="53" t="s">
        <v>286</v>
      </c>
      <c r="F317" s="410">
        <v>41196</v>
      </c>
      <c r="G317" s="44" t="s">
        <v>863</v>
      </c>
      <c r="H317" s="42">
        <v>7</v>
      </c>
      <c r="I317" s="44" t="s">
        <v>457</v>
      </c>
      <c r="J317" s="59"/>
      <c r="L317" s="60"/>
      <c r="M317" s="69"/>
      <c r="P317" s="74"/>
    </row>
    <row r="318" spans="1:16" s="77" customFormat="1" ht="10.5" customHeight="1" outlineLevel="2">
      <c r="A318" s="36">
        <v>2</v>
      </c>
      <c r="B318" s="37">
        <v>2013</v>
      </c>
      <c r="C318" s="38" t="s">
        <v>262</v>
      </c>
      <c r="D318" s="271" t="s">
        <v>862</v>
      </c>
      <c r="E318" s="45" t="s">
        <v>257</v>
      </c>
      <c r="F318" s="407">
        <v>41322</v>
      </c>
      <c r="G318" s="38" t="s">
        <v>962</v>
      </c>
      <c r="H318" s="36">
        <v>5</v>
      </c>
      <c r="I318" s="38" t="s">
        <v>263</v>
      </c>
      <c r="J318" s="52"/>
      <c r="K318" s="54"/>
      <c r="L318" s="60"/>
      <c r="P318" s="78"/>
    </row>
    <row r="319" spans="1:16" s="77" customFormat="1" ht="10.5" customHeight="1" outlineLevel="1">
      <c r="A319" s="36"/>
      <c r="B319" s="37"/>
      <c r="C319" s="38"/>
      <c r="D319" s="271" t="s">
        <v>864</v>
      </c>
      <c r="E319" s="45"/>
      <c r="F319" s="407"/>
      <c r="G319" s="38"/>
      <c r="H319" s="36">
        <f>SUBTOTAL(9,H316:H318)</f>
        <v>17</v>
      </c>
      <c r="I319" s="38"/>
      <c r="J319" s="52"/>
      <c r="K319" s="54"/>
      <c r="L319" s="60"/>
      <c r="P319" s="78"/>
    </row>
    <row r="320" spans="1:16" s="77" customFormat="1" ht="10.5" customHeight="1" outlineLevel="2">
      <c r="A320" s="128">
        <v>6</v>
      </c>
      <c r="B320" s="36">
        <v>2013</v>
      </c>
      <c r="C320" s="38" t="s">
        <v>239</v>
      </c>
      <c r="D320" s="39" t="s">
        <v>427</v>
      </c>
      <c r="E320" s="38" t="s">
        <v>1064</v>
      </c>
      <c r="F320" s="407">
        <v>41441</v>
      </c>
      <c r="G320" s="38" t="s">
        <v>1097</v>
      </c>
      <c r="H320" s="36">
        <v>15</v>
      </c>
      <c r="I320" s="38" t="s">
        <v>1098</v>
      </c>
      <c r="J320" s="52"/>
      <c r="K320" s="40"/>
      <c r="L320" s="40"/>
      <c r="P320" s="78"/>
    </row>
    <row r="321" spans="1:16" s="77" customFormat="1" ht="10.5" customHeight="1" outlineLevel="2">
      <c r="A321" s="128">
        <v>6</v>
      </c>
      <c r="B321" s="36">
        <v>2013</v>
      </c>
      <c r="C321" s="38" t="s">
        <v>239</v>
      </c>
      <c r="D321" s="39" t="s">
        <v>427</v>
      </c>
      <c r="E321" s="38" t="s">
        <v>270</v>
      </c>
      <c r="F321" s="407">
        <v>41455</v>
      </c>
      <c r="G321" s="38" t="s">
        <v>1099</v>
      </c>
      <c r="H321" s="36">
        <v>5</v>
      </c>
      <c r="I321" s="38" t="s">
        <v>249</v>
      </c>
      <c r="J321" s="52"/>
      <c r="K321" s="58"/>
      <c r="L321" s="48"/>
      <c r="P321" s="78"/>
    </row>
    <row r="322" spans="1:16" s="70" customFormat="1" ht="10.5" customHeight="1" outlineLevel="2">
      <c r="A322" s="29">
        <v>3</v>
      </c>
      <c r="B322" s="30">
        <v>2014</v>
      </c>
      <c r="C322" s="31" t="s">
        <v>239</v>
      </c>
      <c r="D322" s="32" t="s">
        <v>427</v>
      </c>
      <c r="E322" s="98" t="s">
        <v>290</v>
      </c>
      <c r="F322" s="406">
        <v>41700</v>
      </c>
      <c r="G322" s="31" t="s">
        <v>1097</v>
      </c>
      <c r="H322" s="29">
        <v>10</v>
      </c>
      <c r="I322" s="31" t="s">
        <v>13</v>
      </c>
      <c r="J322" s="52"/>
      <c r="K322" s="54"/>
      <c r="L322" s="54"/>
      <c r="M322" s="52"/>
      <c r="P322" s="79"/>
    </row>
    <row r="323" spans="1:16" s="59" customFormat="1" ht="10.5" customHeight="1" outlineLevel="2">
      <c r="A323" s="29">
        <v>3</v>
      </c>
      <c r="B323" s="30">
        <v>2014</v>
      </c>
      <c r="C323" s="31" t="s">
        <v>239</v>
      </c>
      <c r="D323" s="32" t="s">
        <v>427</v>
      </c>
      <c r="E323" s="98" t="s">
        <v>290</v>
      </c>
      <c r="F323" s="406">
        <v>41700</v>
      </c>
      <c r="G323" s="31" t="s">
        <v>1349</v>
      </c>
      <c r="H323" s="29">
        <v>7</v>
      </c>
      <c r="I323" s="31" t="s">
        <v>184</v>
      </c>
      <c r="J323" s="52"/>
      <c r="K323" s="54"/>
      <c r="L323" s="61"/>
      <c r="M323" s="34"/>
      <c r="P323" s="71"/>
    </row>
    <row r="324" spans="1:13" ht="10.5" customHeight="1" outlineLevel="2">
      <c r="A324" s="29">
        <v>6</v>
      </c>
      <c r="B324" s="30">
        <v>2014</v>
      </c>
      <c r="C324" s="31" t="s">
        <v>239</v>
      </c>
      <c r="D324" s="32" t="s">
        <v>427</v>
      </c>
      <c r="E324" s="98" t="s">
        <v>208</v>
      </c>
      <c r="F324" s="406">
        <v>41797</v>
      </c>
      <c r="G324" s="31" t="s">
        <v>1482</v>
      </c>
      <c r="H324" s="126">
        <v>7</v>
      </c>
      <c r="I324" s="130" t="s">
        <v>134</v>
      </c>
      <c r="J324" s="40"/>
      <c r="K324" s="40"/>
      <c r="L324" s="40"/>
      <c r="M324" s="54"/>
    </row>
    <row r="325" spans="1:13" ht="10.5" customHeight="1" outlineLevel="2">
      <c r="A325" s="29">
        <v>6</v>
      </c>
      <c r="B325" s="30">
        <v>2014</v>
      </c>
      <c r="C325" s="31" t="s">
        <v>239</v>
      </c>
      <c r="D325" s="32" t="s">
        <v>427</v>
      </c>
      <c r="E325" s="98" t="s">
        <v>1453</v>
      </c>
      <c r="F325" s="406">
        <v>41804</v>
      </c>
      <c r="G325" s="31" t="s">
        <v>1482</v>
      </c>
      <c r="H325" s="126">
        <v>5</v>
      </c>
      <c r="I325" s="130" t="s">
        <v>1483</v>
      </c>
      <c r="J325" s="40"/>
      <c r="K325" s="40"/>
      <c r="L325" s="40"/>
      <c r="M325" s="48"/>
    </row>
    <row r="326" spans="4:13" ht="10.5" customHeight="1" outlineLevel="1">
      <c r="D326" s="32" t="s">
        <v>428</v>
      </c>
      <c r="E326" s="98"/>
      <c r="G326" s="31"/>
      <c r="H326" s="126">
        <f>SUBTOTAL(9,H320:H325)</f>
        <v>49</v>
      </c>
      <c r="I326" s="130"/>
      <c r="J326" s="40"/>
      <c r="K326" s="40"/>
      <c r="L326" s="40"/>
      <c r="M326" s="48"/>
    </row>
    <row r="327" spans="1:13" ht="10.5" customHeight="1" outlineLevel="2">
      <c r="A327" s="128">
        <v>3</v>
      </c>
      <c r="B327" s="36">
        <v>2013</v>
      </c>
      <c r="C327" s="38" t="s">
        <v>240</v>
      </c>
      <c r="D327" s="39" t="s">
        <v>85</v>
      </c>
      <c r="E327" s="38" t="s">
        <v>290</v>
      </c>
      <c r="F327" s="407">
        <v>41336</v>
      </c>
      <c r="G327" s="38" t="s">
        <v>754</v>
      </c>
      <c r="H327" s="36">
        <v>10</v>
      </c>
      <c r="I327" s="38" t="s">
        <v>13</v>
      </c>
      <c r="J327" s="40"/>
      <c r="K327" s="52"/>
      <c r="L327" s="48"/>
      <c r="M327" s="48"/>
    </row>
    <row r="328" spans="1:16" s="59" customFormat="1" ht="10.5" customHeight="1" outlineLevel="2">
      <c r="A328" s="36">
        <v>5</v>
      </c>
      <c r="B328" s="36">
        <v>2013</v>
      </c>
      <c r="C328" s="38" t="s">
        <v>240</v>
      </c>
      <c r="D328" s="39" t="s">
        <v>85</v>
      </c>
      <c r="E328" s="38" t="s">
        <v>248</v>
      </c>
      <c r="F328" s="407">
        <v>41412</v>
      </c>
      <c r="G328" s="38" t="s">
        <v>1100</v>
      </c>
      <c r="H328" s="36">
        <v>5</v>
      </c>
      <c r="I328" s="38" t="s">
        <v>241</v>
      </c>
      <c r="J328" s="52"/>
      <c r="K328" s="48"/>
      <c r="L328" s="61"/>
      <c r="M328" s="34"/>
      <c r="P328" s="71"/>
    </row>
    <row r="329" spans="1:16" s="69" customFormat="1" ht="10.5" customHeight="1" outlineLevel="2">
      <c r="A329" s="36">
        <v>10</v>
      </c>
      <c r="B329" s="37">
        <v>2013</v>
      </c>
      <c r="C329" s="38" t="s">
        <v>240</v>
      </c>
      <c r="D329" s="271" t="s">
        <v>85</v>
      </c>
      <c r="E329" s="45" t="s">
        <v>286</v>
      </c>
      <c r="F329" s="407">
        <v>41560</v>
      </c>
      <c r="G329" s="38" t="s">
        <v>1101</v>
      </c>
      <c r="H329" s="36">
        <v>7</v>
      </c>
      <c r="I329" s="38" t="s">
        <v>300</v>
      </c>
      <c r="J329" s="40"/>
      <c r="K329" s="54"/>
      <c r="L329" s="61"/>
      <c r="M329" s="48"/>
      <c r="P329" s="80"/>
    </row>
    <row r="330" spans="1:16" s="59" customFormat="1" ht="10.5" customHeight="1" outlineLevel="2">
      <c r="A330" s="36">
        <v>10</v>
      </c>
      <c r="B330" s="37">
        <v>2013</v>
      </c>
      <c r="C330" s="38" t="s">
        <v>240</v>
      </c>
      <c r="D330" s="271" t="s">
        <v>85</v>
      </c>
      <c r="E330" s="45" t="s">
        <v>286</v>
      </c>
      <c r="F330" s="407">
        <v>41560</v>
      </c>
      <c r="G330" s="38" t="s">
        <v>1102</v>
      </c>
      <c r="H330" s="36">
        <v>3</v>
      </c>
      <c r="I330" s="38" t="s">
        <v>247</v>
      </c>
      <c r="J330" s="40"/>
      <c r="K330" s="40"/>
      <c r="L330" s="40"/>
      <c r="M330" s="34"/>
      <c r="P330" s="71"/>
    </row>
    <row r="331" spans="1:16" s="59" customFormat="1" ht="10.5" customHeight="1" outlineLevel="2">
      <c r="A331" s="36">
        <v>11</v>
      </c>
      <c r="B331" s="37">
        <v>2013</v>
      </c>
      <c r="C331" s="38" t="s">
        <v>240</v>
      </c>
      <c r="D331" s="271" t="s">
        <v>85</v>
      </c>
      <c r="E331" s="45" t="s">
        <v>199</v>
      </c>
      <c r="F331" s="407">
        <v>41582</v>
      </c>
      <c r="G331" s="38" t="s">
        <v>1100</v>
      </c>
      <c r="H331" s="36">
        <v>10</v>
      </c>
      <c r="I331" s="38" t="s">
        <v>252</v>
      </c>
      <c r="J331" s="40"/>
      <c r="K331" s="52"/>
      <c r="L331" s="48"/>
      <c r="M331" s="34"/>
      <c r="P331" s="71"/>
    </row>
    <row r="332" spans="1:16" s="54" customFormat="1" ht="10.5" customHeight="1" outlineLevel="2">
      <c r="A332" s="29">
        <v>6</v>
      </c>
      <c r="B332" s="30">
        <v>2014</v>
      </c>
      <c r="C332" s="31" t="s">
        <v>240</v>
      </c>
      <c r="D332" s="32" t="s">
        <v>85</v>
      </c>
      <c r="E332" s="98" t="s">
        <v>208</v>
      </c>
      <c r="F332" s="406">
        <v>41797</v>
      </c>
      <c r="G332" s="31" t="s">
        <v>1480</v>
      </c>
      <c r="H332" s="126">
        <v>7</v>
      </c>
      <c r="I332" s="130" t="s">
        <v>219</v>
      </c>
      <c r="J332" s="40"/>
      <c r="M332" s="69"/>
      <c r="P332" s="74"/>
    </row>
    <row r="333" spans="1:16" s="69" customFormat="1" ht="10.5" customHeight="1" outlineLevel="2">
      <c r="A333" s="36">
        <v>3</v>
      </c>
      <c r="B333" s="36">
        <v>2013</v>
      </c>
      <c r="C333" s="38" t="s">
        <v>240</v>
      </c>
      <c r="D333" s="39" t="s">
        <v>117</v>
      </c>
      <c r="E333" s="38" t="s">
        <v>290</v>
      </c>
      <c r="F333" s="407">
        <v>41336</v>
      </c>
      <c r="G333" s="38" t="s">
        <v>992</v>
      </c>
      <c r="H333" s="36">
        <v>3</v>
      </c>
      <c r="I333" s="38" t="s">
        <v>371</v>
      </c>
      <c r="J333" s="40"/>
      <c r="K333" s="54"/>
      <c r="L333" s="54"/>
      <c r="M333" s="48"/>
      <c r="P333" s="80"/>
    </row>
    <row r="334" spans="1:16" s="269" customFormat="1" ht="10.5" customHeight="1" outlineLevel="2">
      <c r="A334" s="29">
        <v>3</v>
      </c>
      <c r="B334" s="30">
        <v>2014</v>
      </c>
      <c r="C334" s="31" t="s">
        <v>240</v>
      </c>
      <c r="D334" s="32" t="s">
        <v>117</v>
      </c>
      <c r="E334" s="98" t="s">
        <v>290</v>
      </c>
      <c r="F334" s="406">
        <v>41700</v>
      </c>
      <c r="G334" s="31" t="s">
        <v>1350</v>
      </c>
      <c r="H334" s="29">
        <v>10</v>
      </c>
      <c r="I334" s="31" t="s">
        <v>86</v>
      </c>
      <c r="J334" s="40"/>
      <c r="K334" s="40"/>
      <c r="L334" s="40"/>
      <c r="P334" s="270"/>
    </row>
    <row r="335" spans="1:16" s="61" customFormat="1" ht="10.5" customHeight="1" outlineLevel="2">
      <c r="A335" s="29">
        <v>3</v>
      </c>
      <c r="B335" s="30">
        <v>2014</v>
      </c>
      <c r="C335" s="31" t="s">
        <v>240</v>
      </c>
      <c r="D335" s="32" t="s">
        <v>117</v>
      </c>
      <c r="E335" s="98" t="s">
        <v>290</v>
      </c>
      <c r="F335" s="406">
        <v>41700</v>
      </c>
      <c r="G335" s="31" t="s">
        <v>1351</v>
      </c>
      <c r="H335" s="29">
        <v>3</v>
      </c>
      <c r="I335" s="31" t="s">
        <v>358</v>
      </c>
      <c r="J335" s="40"/>
      <c r="K335" s="40"/>
      <c r="L335" s="40"/>
      <c r="M335" s="52"/>
      <c r="P335" s="73"/>
    </row>
    <row r="336" spans="1:16" s="269" customFormat="1" ht="10.5" customHeight="1" outlineLevel="2">
      <c r="A336" s="29">
        <v>3</v>
      </c>
      <c r="B336" s="30">
        <v>2014</v>
      </c>
      <c r="C336" s="31" t="s">
        <v>240</v>
      </c>
      <c r="D336" s="32" t="s">
        <v>117</v>
      </c>
      <c r="E336" s="98" t="s">
        <v>290</v>
      </c>
      <c r="F336" s="406">
        <v>41700</v>
      </c>
      <c r="G336" s="31" t="s">
        <v>1100</v>
      </c>
      <c r="H336" s="29">
        <v>10</v>
      </c>
      <c r="I336" s="31" t="s">
        <v>495</v>
      </c>
      <c r="J336" s="40"/>
      <c r="K336" s="54"/>
      <c r="L336" s="52"/>
      <c r="P336" s="270"/>
    </row>
    <row r="337" spans="1:16" s="61" customFormat="1" ht="10.5" customHeight="1" outlineLevel="2">
      <c r="A337" s="29">
        <v>3</v>
      </c>
      <c r="B337" s="30">
        <v>2014</v>
      </c>
      <c r="C337" s="31" t="s">
        <v>240</v>
      </c>
      <c r="D337" s="32" t="s">
        <v>117</v>
      </c>
      <c r="E337" s="98" t="s">
        <v>270</v>
      </c>
      <c r="F337" s="406">
        <v>41728</v>
      </c>
      <c r="G337" s="31" t="s">
        <v>1100</v>
      </c>
      <c r="H337" s="29">
        <v>5</v>
      </c>
      <c r="I337" s="31" t="s">
        <v>267</v>
      </c>
      <c r="J337" s="52" t="s">
        <v>1821</v>
      </c>
      <c r="K337" s="54"/>
      <c r="L337" s="62" t="s">
        <v>2108</v>
      </c>
      <c r="M337" s="52"/>
      <c r="P337" s="73"/>
    </row>
    <row r="338" spans="1:16" s="40" customFormat="1" ht="10.5" customHeight="1" outlineLevel="2">
      <c r="A338" s="29">
        <v>5</v>
      </c>
      <c r="B338" s="30">
        <v>2014</v>
      </c>
      <c r="C338" s="31" t="s">
        <v>240</v>
      </c>
      <c r="D338" s="32" t="s">
        <v>117</v>
      </c>
      <c r="E338" s="98" t="s">
        <v>261</v>
      </c>
      <c r="F338" s="406">
        <v>41790</v>
      </c>
      <c r="G338" s="31" t="s">
        <v>1100</v>
      </c>
      <c r="H338" s="126">
        <v>5</v>
      </c>
      <c r="I338" s="130" t="s">
        <v>267</v>
      </c>
      <c r="J338" s="52" t="s">
        <v>1821</v>
      </c>
      <c r="K338" s="52"/>
      <c r="L338" s="62" t="s">
        <v>2108</v>
      </c>
      <c r="P338" s="36"/>
    </row>
    <row r="339" spans="1:12" ht="10.5" customHeight="1" outlineLevel="2">
      <c r="A339" s="29">
        <v>6</v>
      </c>
      <c r="B339" s="30">
        <v>2014</v>
      </c>
      <c r="C339" s="31" t="s">
        <v>240</v>
      </c>
      <c r="D339" s="32" t="s">
        <v>117</v>
      </c>
      <c r="E339" s="98" t="s">
        <v>208</v>
      </c>
      <c r="F339" s="406">
        <v>41797</v>
      </c>
      <c r="G339" s="31" t="s">
        <v>1484</v>
      </c>
      <c r="H339" s="126">
        <v>3</v>
      </c>
      <c r="I339" s="130" t="s">
        <v>376</v>
      </c>
      <c r="J339" s="52"/>
      <c r="K339" s="54"/>
      <c r="L339" s="54"/>
    </row>
    <row r="340" spans="1:16" s="290" customFormat="1" ht="10.5" customHeight="1" outlineLevel="2">
      <c r="A340" s="29">
        <v>6</v>
      </c>
      <c r="B340" s="30">
        <v>2014</v>
      </c>
      <c r="C340" s="31" t="s">
        <v>240</v>
      </c>
      <c r="D340" s="32" t="s">
        <v>117</v>
      </c>
      <c r="E340" s="98" t="s">
        <v>208</v>
      </c>
      <c r="F340" s="406">
        <v>41797</v>
      </c>
      <c r="G340" s="31" t="s">
        <v>1485</v>
      </c>
      <c r="H340" s="126">
        <v>3</v>
      </c>
      <c r="I340" s="130" t="s">
        <v>371</v>
      </c>
      <c r="J340" s="52"/>
      <c r="K340" s="40"/>
      <c r="L340" s="40"/>
      <c r="P340" s="280"/>
    </row>
    <row r="341" spans="1:12" ht="10.5" customHeight="1" outlineLevel="2">
      <c r="A341" s="29">
        <v>10</v>
      </c>
      <c r="B341" s="29">
        <v>2014</v>
      </c>
      <c r="C341" s="31" t="s">
        <v>240</v>
      </c>
      <c r="D341" s="104" t="s">
        <v>117</v>
      </c>
      <c r="E341" s="31" t="s">
        <v>286</v>
      </c>
      <c r="F341" s="409">
        <v>41924</v>
      </c>
      <c r="G341" s="31" t="s">
        <v>1611</v>
      </c>
      <c r="H341" s="29">
        <v>3</v>
      </c>
      <c r="I341" s="31" t="s">
        <v>151</v>
      </c>
      <c r="J341" s="40"/>
      <c r="K341" s="40"/>
      <c r="L341" s="40"/>
    </row>
    <row r="342" spans="1:12" ht="10.5" customHeight="1" outlineLevel="2">
      <c r="A342" s="29">
        <v>10</v>
      </c>
      <c r="B342" s="29">
        <v>2014</v>
      </c>
      <c r="C342" s="31" t="s">
        <v>240</v>
      </c>
      <c r="D342" s="104" t="s">
        <v>117</v>
      </c>
      <c r="E342" s="31" t="s">
        <v>286</v>
      </c>
      <c r="F342" s="409">
        <v>41924</v>
      </c>
      <c r="G342" s="31" t="s">
        <v>1612</v>
      </c>
      <c r="H342" s="29">
        <v>10</v>
      </c>
      <c r="I342" s="31" t="s">
        <v>322</v>
      </c>
      <c r="J342" s="40"/>
      <c r="K342" s="40"/>
      <c r="L342" s="40"/>
    </row>
    <row r="343" spans="1:16" s="40" customFormat="1" ht="10.5" customHeight="1" outlineLevel="2">
      <c r="A343" s="29">
        <v>10</v>
      </c>
      <c r="B343" s="29">
        <v>2014</v>
      </c>
      <c r="C343" s="31" t="s">
        <v>240</v>
      </c>
      <c r="D343" s="104" t="s">
        <v>117</v>
      </c>
      <c r="E343" s="31" t="s">
        <v>286</v>
      </c>
      <c r="F343" s="409">
        <v>41924</v>
      </c>
      <c r="G343" s="31" t="s">
        <v>1613</v>
      </c>
      <c r="H343" s="29">
        <v>7</v>
      </c>
      <c r="I343" s="31" t="s">
        <v>46</v>
      </c>
      <c r="P343" s="36"/>
    </row>
    <row r="344" spans="1:16" s="60" customFormat="1" ht="10.5" customHeight="1" outlineLevel="2">
      <c r="A344" s="273">
        <v>3</v>
      </c>
      <c r="B344" s="270">
        <v>2015</v>
      </c>
      <c r="C344" s="274" t="s">
        <v>240</v>
      </c>
      <c r="D344" s="277" t="s">
        <v>117</v>
      </c>
      <c r="E344" s="274" t="s">
        <v>290</v>
      </c>
      <c r="F344" s="408">
        <v>42064</v>
      </c>
      <c r="G344" s="274" t="s">
        <v>1758</v>
      </c>
      <c r="H344" s="270">
        <v>7</v>
      </c>
      <c r="I344" s="274" t="s">
        <v>11</v>
      </c>
      <c r="J344" s="40"/>
      <c r="K344" s="67"/>
      <c r="L344" s="62"/>
      <c r="M344" s="58"/>
      <c r="P344" s="72"/>
    </row>
    <row r="345" spans="1:16" s="60" customFormat="1" ht="10.5" customHeight="1" outlineLevel="2">
      <c r="A345" s="273">
        <v>3</v>
      </c>
      <c r="B345" s="270">
        <v>2015</v>
      </c>
      <c r="C345" s="274" t="s">
        <v>240</v>
      </c>
      <c r="D345" s="277" t="s">
        <v>117</v>
      </c>
      <c r="E345" s="274" t="s">
        <v>290</v>
      </c>
      <c r="F345" s="408">
        <v>42064</v>
      </c>
      <c r="G345" s="274" t="s">
        <v>1759</v>
      </c>
      <c r="H345" s="270">
        <v>3</v>
      </c>
      <c r="I345" s="274" t="s">
        <v>358</v>
      </c>
      <c r="J345" s="75"/>
      <c r="K345" s="67"/>
      <c r="L345" s="62"/>
      <c r="M345" s="58"/>
      <c r="P345" s="72"/>
    </row>
    <row r="346" spans="1:16" s="60" customFormat="1" ht="10.5" customHeight="1" outlineLevel="2">
      <c r="A346" s="273">
        <v>3</v>
      </c>
      <c r="B346" s="270">
        <v>2015</v>
      </c>
      <c r="C346" s="274" t="s">
        <v>240</v>
      </c>
      <c r="D346" s="277" t="s">
        <v>117</v>
      </c>
      <c r="E346" s="274" t="s">
        <v>290</v>
      </c>
      <c r="F346" s="408">
        <v>42064</v>
      </c>
      <c r="G346" s="274" t="s">
        <v>1760</v>
      </c>
      <c r="H346" s="270">
        <v>7</v>
      </c>
      <c r="I346" s="274" t="s">
        <v>354</v>
      </c>
      <c r="J346" s="75"/>
      <c r="K346" s="67"/>
      <c r="L346" s="62"/>
      <c r="M346" s="58"/>
      <c r="P346" s="72"/>
    </row>
    <row r="347" spans="1:16" s="59" customFormat="1" ht="10.5" customHeight="1" outlineLevel="2">
      <c r="A347" s="270">
        <v>6</v>
      </c>
      <c r="B347" s="270">
        <v>2015</v>
      </c>
      <c r="C347" s="274" t="s">
        <v>240</v>
      </c>
      <c r="D347" s="274" t="s">
        <v>117</v>
      </c>
      <c r="E347" s="274" t="s">
        <v>208</v>
      </c>
      <c r="F347" s="408">
        <v>42169</v>
      </c>
      <c r="G347" s="274" t="s">
        <v>1910</v>
      </c>
      <c r="H347" s="270">
        <v>10</v>
      </c>
      <c r="I347" s="274" t="s">
        <v>187</v>
      </c>
      <c r="J347" s="269"/>
      <c r="K347" s="269"/>
      <c r="L347" s="269"/>
      <c r="M347" s="34"/>
      <c r="P347" s="71"/>
    </row>
    <row r="348" spans="1:16" s="69" customFormat="1" ht="10.5" customHeight="1" outlineLevel="2">
      <c r="A348" s="270">
        <v>6</v>
      </c>
      <c r="B348" s="270">
        <v>2015</v>
      </c>
      <c r="C348" s="274" t="s">
        <v>240</v>
      </c>
      <c r="D348" s="274" t="s">
        <v>117</v>
      </c>
      <c r="E348" s="274" t="s">
        <v>208</v>
      </c>
      <c r="F348" s="408">
        <v>42169</v>
      </c>
      <c r="G348" s="274" t="s">
        <v>1911</v>
      </c>
      <c r="H348" s="270">
        <v>7</v>
      </c>
      <c r="I348" s="274" t="s">
        <v>218</v>
      </c>
      <c r="J348" s="269"/>
      <c r="K348" s="269"/>
      <c r="L348" s="269"/>
      <c r="M348" s="48"/>
      <c r="P348" s="80"/>
    </row>
    <row r="349" spans="1:16" s="59" customFormat="1" ht="10.5" customHeight="1" outlineLevel="2">
      <c r="A349" s="270">
        <v>6</v>
      </c>
      <c r="B349" s="270">
        <v>2015</v>
      </c>
      <c r="C349" s="274" t="s">
        <v>240</v>
      </c>
      <c r="D349" s="274" t="s">
        <v>117</v>
      </c>
      <c r="E349" s="274" t="s">
        <v>1965</v>
      </c>
      <c r="F349" s="408">
        <v>42176</v>
      </c>
      <c r="G349" s="274" t="s">
        <v>1910</v>
      </c>
      <c r="H349" s="270">
        <v>10</v>
      </c>
      <c r="I349" s="370" t="s">
        <v>1977</v>
      </c>
      <c r="J349" s="269"/>
      <c r="K349" s="269"/>
      <c r="L349" s="269"/>
      <c r="M349" s="34"/>
      <c r="P349" s="71"/>
    </row>
    <row r="350" spans="1:16" s="69" customFormat="1" ht="10.5" customHeight="1" outlineLevel="2">
      <c r="A350" s="270">
        <v>9</v>
      </c>
      <c r="B350" s="270">
        <v>2015</v>
      </c>
      <c r="C350" s="274" t="s">
        <v>240</v>
      </c>
      <c r="D350" s="274" t="s">
        <v>117</v>
      </c>
      <c r="E350" s="274" t="s">
        <v>337</v>
      </c>
      <c r="F350" s="408">
        <v>42274</v>
      </c>
      <c r="G350" s="274" t="s">
        <v>2004</v>
      </c>
      <c r="H350" s="270">
        <v>5</v>
      </c>
      <c r="I350" s="274" t="s">
        <v>326</v>
      </c>
      <c r="J350" s="269"/>
      <c r="K350" s="269"/>
      <c r="L350" s="269"/>
      <c r="M350" s="48"/>
      <c r="P350" s="80"/>
    </row>
    <row r="351" spans="1:16" s="269" customFormat="1" ht="10.5" customHeight="1" outlineLevel="2">
      <c r="A351" s="270">
        <v>10</v>
      </c>
      <c r="B351" s="273">
        <v>2015</v>
      </c>
      <c r="C351" s="274" t="s">
        <v>240</v>
      </c>
      <c r="D351" s="274" t="s">
        <v>117</v>
      </c>
      <c r="E351" s="276" t="s">
        <v>286</v>
      </c>
      <c r="F351" s="408">
        <v>42288</v>
      </c>
      <c r="G351" s="274" t="s">
        <v>2031</v>
      </c>
      <c r="H351" s="270">
        <v>7</v>
      </c>
      <c r="I351" s="269" t="s">
        <v>279</v>
      </c>
      <c r="P351" s="270"/>
    </row>
    <row r="352" spans="1:16" s="269" customFormat="1" ht="10.5" customHeight="1" outlineLevel="2">
      <c r="A352" s="270">
        <v>10</v>
      </c>
      <c r="B352" s="273">
        <v>2015</v>
      </c>
      <c r="C352" s="274" t="s">
        <v>240</v>
      </c>
      <c r="D352" s="274" t="s">
        <v>117</v>
      </c>
      <c r="E352" s="276" t="s">
        <v>286</v>
      </c>
      <c r="F352" s="408">
        <v>42288</v>
      </c>
      <c r="G352" s="274" t="s">
        <v>2032</v>
      </c>
      <c r="H352" s="270">
        <v>7</v>
      </c>
      <c r="I352" s="269" t="s">
        <v>300</v>
      </c>
      <c r="P352" s="270"/>
    </row>
    <row r="353" spans="1:16" s="269" customFormat="1" ht="10.5" customHeight="1" outlineLevel="2">
      <c r="A353" s="270">
        <v>10</v>
      </c>
      <c r="B353" s="273">
        <v>2015</v>
      </c>
      <c r="C353" s="274" t="s">
        <v>240</v>
      </c>
      <c r="D353" s="274" t="s">
        <v>117</v>
      </c>
      <c r="E353" s="276" t="s">
        <v>286</v>
      </c>
      <c r="F353" s="408">
        <v>42288</v>
      </c>
      <c r="G353" s="274" t="s">
        <v>2033</v>
      </c>
      <c r="H353" s="270">
        <v>3</v>
      </c>
      <c r="I353" s="269" t="s">
        <v>39</v>
      </c>
      <c r="P353" s="270"/>
    </row>
    <row r="354" spans="1:16" s="269" customFormat="1" ht="10.5" customHeight="1" outlineLevel="2">
      <c r="A354" s="270">
        <v>10</v>
      </c>
      <c r="B354" s="273">
        <v>2015</v>
      </c>
      <c r="C354" s="274" t="s">
        <v>240</v>
      </c>
      <c r="D354" s="274" t="s">
        <v>117</v>
      </c>
      <c r="E354" s="276" t="s">
        <v>286</v>
      </c>
      <c r="F354" s="408">
        <v>42288</v>
      </c>
      <c r="G354" s="274" t="s">
        <v>2034</v>
      </c>
      <c r="H354" s="270">
        <v>7</v>
      </c>
      <c r="I354" s="269" t="s">
        <v>281</v>
      </c>
      <c r="P354" s="270"/>
    </row>
    <row r="355" spans="1:16" s="269" customFormat="1" ht="10.5" customHeight="1" outlineLevel="2">
      <c r="A355" s="270">
        <v>10</v>
      </c>
      <c r="B355" s="273">
        <v>2015</v>
      </c>
      <c r="C355" s="274" t="s">
        <v>240</v>
      </c>
      <c r="D355" s="274" t="s">
        <v>117</v>
      </c>
      <c r="E355" s="276" t="s">
        <v>286</v>
      </c>
      <c r="F355" s="408">
        <v>42288</v>
      </c>
      <c r="G355" s="274" t="s">
        <v>2035</v>
      </c>
      <c r="H355" s="270">
        <v>7</v>
      </c>
      <c r="I355" s="269" t="s">
        <v>46</v>
      </c>
      <c r="P355" s="270"/>
    </row>
    <row r="356" spans="1:16" s="269" customFormat="1" ht="10.5" customHeight="1" outlineLevel="2">
      <c r="A356" s="270">
        <v>10</v>
      </c>
      <c r="B356" s="273">
        <v>2015</v>
      </c>
      <c r="C356" s="274" t="s">
        <v>240</v>
      </c>
      <c r="D356" s="274" t="s">
        <v>117</v>
      </c>
      <c r="E356" s="276" t="s">
        <v>286</v>
      </c>
      <c r="F356" s="408">
        <v>42288</v>
      </c>
      <c r="G356" s="274" t="s">
        <v>2036</v>
      </c>
      <c r="H356" s="270">
        <v>3</v>
      </c>
      <c r="I356" s="269" t="s">
        <v>247</v>
      </c>
      <c r="P356" s="270"/>
    </row>
    <row r="357" spans="1:16" s="269" customFormat="1" ht="10.5" customHeight="1" outlineLevel="1">
      <c r="A357" s="270"/>
      <c r="B357" s="273"/>
      <c r="C357" s="274"/>
      <c r="D357" s="274" t="s">
        <v>87</v>
      </c>
      <c r="E357" s="276"/>
      <c r="F357" s="408"/>
      <c r="G357" s="274"/>
      <c r="H357" s="270">
        <f>SUBTOTAL(9,H327:H356)</f>
        <v>187</v>
      </c>
      <c r="P357" s="270"/>
    </row>
    <row r="358" spans="1:16" s="269" customFormat="1" ht="10.5" customHeight="1" outlineLevel="2">
      <c r="A358" s="195">
        <v>3</v>
      </c>
      <c r="B358" s="14">
        <v>2013</v>
      </c>
      <c r="C358" s="20" t="s">
        <v>239</v>
      </c>
      <c r="D358" s="296" t="s">
        <v>126</v>
      </c>
      <c r="E358" s="20" t="s">
        <v>290</v>
      </c>
      <c r="F358" s="411">
        <v>41336</v>
      </c>
      <c r="G358" s="20" t="s">
        <v>993</v>
      </c>
      <c r="H358" s="14">
        <v>7</v>
      </c>
      <c r="I358" s="20" t="s">
        <v>367</v>
      </c>
      <c r="J358" s="12" t="s">
        <v>1858</v>
      </c>
      <c r="K358" s="26"/>
      <c r="L358" s="108"/>
      <c r="P358" s="270"/>
    </row>
    <row r="359" spans="1:16" s="269" customFormat="1" ht="10.5" customHeight="1" outlineLevel="2">
      <c r="A359" s="195">
        <v>3</v>
      </c>
      <c r="B359" s="14">
        <v>2013</v>
      </c>
      <c r="C359" s="20" t="s">
        <v>239</v>
      </c>
      <c r="D359" s="296" t="s">
        <v>126</v>
      </c>
      <c r="E359" s="20" t="s">
        <v>290</v>
      </c>
      <c r="F359" s="411">
        <v>41336</v>
      </c>
      <c r="G359" s="20" t="s">
        <v>994</v>
      </c>
      <c r="H359" s="14">
        <v>3</v>
      </c>
      <c r="I359" s="20" t="s">
        <v>358</v>
      </c>
      <c r="J359" s="25"/>
      <c r="K359" s="26"/>
      <c r="L359" s="108"/>
      <c r="P359" s="270"/>
    </row>
    <row r="360" spans="1:16" s="69" customFormat="1" ht="10.5" customHeight="1" outlineLevel="2">
      <c r="A360" s="195">
        <v>10</v>
      </c>
      <c r="B360" s="14">
        <v>2013</v>
      </c>
      <c r="C360" s="20" t="s">
        <v>239</v>
      </c>
      <c r="D360" s="296" t="s">
        <v>126</v>
      </c>
      <c r="E360" s="20" t="s">
        <v>266</v>
      </c>
      <c r="F360" s="411">
        <v>41574</v>
      </c>
      <c r="G360" s="20" t="s">
        <v>1103</v>
      </c>
      <c r="H360" s="14">
        <v>5</v>
      </c>
      <c r="I360" s="20" t="s">
        <v>249</v>
      </c>
      <c r="J360" s="25"/>
      <c r="K360" s="26"/>
      <c r="L360" s="108"/>
      <c r="M360" s="60"/>
      <c r="P360" s="80"/>
    </row>
    <row r="361" spans="1:12" ht="10.5" customHeight="1" outlineLevel="2">
      <c r="A361" s="14">
        <v>11</v>
      </c>
      <c r="B361" s="14">
        <v>2013</v>
      </c>
      <c r="C361" s="20" t="s">
        <v>239</v>
      </c>
      <c r="D361" s="296" t="s">
        <v>126</v>
      </c>
      <c r="E361" s="20" t="s">
        <v>199</v>
      </c>
      <c r="F361" s="411">
        <v>41582</v>
      </c>
      <c r="G361" s="20" t="s">
        <v>1284</v>
      </c>
      <c r="H361" s="14">
        <v>5</v>
      </c>
      <c r="I361" s="20" t="s">
        <v>249</v>
      </c>
      <c r="J361" s="25"/>
      <c r="K361" s="26"/>
      <c r="L361" s="93"/>
    </row>
    <row r="362" spans="1:16" s="69" customFormat="1" ht="10.5" customHeight="1" outlineLevel="2">
      <c r="A362" s="64">
        <v>3</v>
      </c>
      <c r="B362" s="64">
        <v>2014</v>
      </c>
      <c r="C362" s="197" t="s">
        <v>239</v>
      </c>
      <c r="D362" s="297" t="s">
        <v>126</v>
      </c>
      <c r="E362" s="197" t="s">
        <v>257</v>
      </c>
      <c r="F362" s="415">
        <v>41686</v>
      </c>
      <c r="G362" s="197" t="s">
        <v>1322</v>
      </c>
      <c r="H362" s="64">
        <v>5</v>
      </c>
      <c r="I362" s="197" t="s">
        <v>249</v>
      </c>
      <c r="J362" s="25"/>
      <c r="K362" s="26"/>
      <c r="L362" s="93"/>
      <c r="M362" s="60"/>
      <c r="P362" s="80"/>
    </row>
    <row r="363" spans="1:16" s="69" customFormat="1" ht="10.5" customHeight="1" outlineLevel="2">
      <c r="A363" s="64">
        <v>6</v>
      </c>
      <c r="B363" s="196">
        <v>2014</v>
      </c>
      <c r="C363" s="197" t="s">
        <v>239</v>
      </c>
      <c r="D363" s="209" t="s">
        <v>126</v>
      </c>
      <c r="E363" s="198" t="s">
        <v>208</v>
      </c>
      <c r="F363" s="415">
        <v>41797</v>
      </c>
      <c r="G363" s="197" t="s">
        <v>1284</v>
      </c>
      <c r="H363" s="199">
        <v>10</v>
      </c>
      <c r="I363" s="298" t="s">
        <v>187</v>
      </c>
      <c r="J363" s="25"/>
      <c r="K363" s="26"/>
      <c r="L363" s="108"/>
      <c r="M363" s="60"/>
      <c r="P363" s="80"/>
    </row>
    <row r="364" spans="1:16" s="69" customFormat="1" ht="10.5" customHeight="1" outlineLevel="2">
      <c r="A364" s="64">
        <v>6</v>
      </c>
      <c r="B364" s="196">
        <v>2014</v>
      </c>
      <c r="C364" s="197" t="s">
        <v>239</v>
      </c>
      <c r="D364" s="209" t="s">
        <v>126</v>
      </c>
      <c r="E364" s="198" t="s">
        <v>1453</v>
      </c>
      <c r="F364" s="415">
        <v>41804</v>
      </c>
      <c r="G364" s="197" t="s">
        <v>1284</v>
      </c>
      <c r="H364" s="199">
        <v>5</v>
      </c>
      <c r="I364" s="298" t="s">
        <v>1486</v>
      </c>
      <c r="J364" s="25"/>
      <c r="K364" s="13"/>
      <c r="L364" s="13"/>
      <c r="M364" s="60"/>
      <c r="P364" s="80"/>
    </row>
    <row r="365" spans="1:16" s="324" customFormat="1" ht="10.5" customHeight="1" outlineLevel="2">
      <c r="A365" s="299">
        <v>3</v>
      </c>
      <c r="B365" s="300">
        <v>2015</v>
      </c>
      <c r="C365" s="301" t="s">
        <v>239</v>
      </c>
      <c r="D365" s="302" t="s">
        <v>126</v>
      </c>
      <c r="E365" s="301" t="s">
        <v>290</v>
      </c>
      <c r="F365" s="413">
        <v>42064</v>
      </c>
      <c r="G365" s="301" t="s">
        <v>1284</v>
      </c>
      <c r="H365" s="300">
        <v>10</v>
      </c>
      <c r="I365" s="301" t="s">
        <v>13</v>
      </c>
      <c r="J365" s="13"/>
      <c r="K365" s="26"/>
      <c r="L365" s="93"/>
      <c r="M365" s="334"/>
      <c r="P365" s="335"/>
    </row>
    <row r="366" spans="1:16" s="324" customFormat="1" ht="10.5" customHeight="1" outlineLevel="2">
      <c r="A366" s="299">
        <v>3</v>
      </c>
      <c r="B366" s="300">
        <v>2015</v>
      </c>
      <c r="C366" s="301" t="s">
        <v>239</v>
      </c>
      <c r="D366" s="302" t="s">
        <v>126</v>
      </c>
      <c r="E366" s="301" t="s">
        <v>290</v>
      </c>
      <c r="F366" s="413">
        <v>42064</v>
      </c>
      <c r="G366" s="301" t="s">
        <v>1761</v>
      </c>
      <c r="H366" s="300">
        <v>7</v>
      </c>
      <c r="I366" s="301" t="s">
        <v>367</v>
      </c>
      <c r="J366" s="18"/>
      <c r="K366" s="26"/>
      <c r="L366" s="93"/>
      <c r="M366" s="334"/>
      <c r="P366" s="335"/>
    </row>
    <row r="367" spans="1:16" s="323" customFormat="1" ht="10.5" customHeight="1" outlineLevel="2">
      <c r="A367" s="299">
        <v>5</v>
      </c>
      <c r="B367" s="300">
        <v>2015</v>
      </c>
      <c r="C367" s="301" t="s">
        <v>239</v>
      </c>
      <c r="D367" s="302" t="s">
        <v>126</v>
      </c>
      <c r="E367" s="301" t="s">
        <v>248</v>
      </c>
      <c r="F367" s="413">
        <v>42140</v>
      </c>
      <c r="G367" s="301" t="s">
        <v>1859</v>
      </c>
      <c r="H367" s="300">
        <v>10</v>
      </c>
      <c r="I367" s="301" t="s">
        <v>252</v>
      </c>
      <c r="J367" s="18"/>
      <c r="K367" s="26"/>
      <c r="L367" s="93"/>
      <c r="P367" s="307"/>
    </row>
    <row r="368" spans="1:16" s="23" customFormat="1" ht="10.5" customHeight="1" outlineLevel="2">
      <c r="A368" s="300">
        <v>6</v>
      </c>
      <c r="B368" s="300">
        <v>2015</v>
      </c>
      <c r="C368" s="301" t="s">
        <v>239</v>
      </c>
      <c r="D368" s="301" t="s">
        <v>126</v>
      </c>
      <c r="E368" s="301" t="s">
        <v>208</v>
      </c>
      <c r="F368" s="413">
        <v>42169</v>
      </c>
      <c r="G368" s="301" t="s">
        <v>1912</v>
      </c>
      <c r="H368" s="300">
        <v>3</v>
      </c>
      <c r="I368" s="301" t="s">
        <v>186</v>
      </c>
      <c r="J368" s="305"/>
      <c r="K368" s="305"/>
      <c r="L368" s="305"/>
      <c r="M368" s="26"/>
      <c r="P368" s="194"/>
    </row>
    <row r="369" spans="1:16" s="23" customFormat="1" ht="10.5" customHeight="1" outlineLevel="2">
      <c r="A369" s="300">
        <v>6</v>
      </c>
      <c r="B369" s="300">
        <v>2015</v>
      </c>
      <c r="C369" s="301" t="s">
        <v>239</v>
      </c>
      <c r="D369" s="301" t="s">
        <v>126</v>
      </c>
      <c r="E369" s="301" t="s">
        <v>208</v>
      </c>
      <c r="F369" s="413">
        <v>42169</v>
      </c>
      <c r="G369" s="301" t="s">
        <v>1913</v>
      </c>
      <c r="H369" s="300">
        <v>3</v>
      </c>
      <c r="I369" s="301" t="s">
        <v>800</v>
      </c>
      <c r="J369" s="305"/>
      <c r="K369" s="305"/>
      <c r="L369" s="305"/>
      <c r="M369" s="25"/>
      <c r="P369" s="194"/>
    </row>
    <row r="370" spans="1:16" s="23" customFormat="1" ht="10.5" customHeight="1" outlineLevel="2">
      <c r="A370" s="300">
        <v>6</v>
      </c>
      <c r="B370" s="300">
        <v>2015</v>
      </c>
      <c r="C370" s="301" t="s">
        <v>239</v>
      </c>
      <c r="D370" s="301" t="s">
        <v>126</v>
      </c>
      <c r="E370" s="301" t="s">
        <v>1965</v>
      </c>
      <c r="F370" s="413">
        <v>42176</v>
      </c>
      <c r="G370" s="301" t="s">
        <v>1913</v>
      </c>
      <c r="H370" s="300">
        <v>5</v>
      </c>
      <c r="I370" s="374" t="s">
        <v>1978</v>
      </c>
      <c r="J370" s="305"/>
      <c r="K370" s="305"/>
      <c r="L370" s="305"/>
      <c r="M370" s="25"/>
      <c r="P370" s="194"/>
    </row>
    <row r="371" spans="1:16" s="23" customFormat="1" ht="10.5" customHeight="1" outlineLevel="2">
      <c r="A371" s="300">
        <v>9</v>
      </c>
      <c r="B371" s="300">
        <v>2015</v>
      </c>
      <c r="C371" s="301" t="s">
        <v>239</v>
      </c>
      <c r="D371" s="301" t="s">
        <v>126</v>
      </c>
      <c r="E371" s="301" t="s">
        <v>1994</v>
      </c>
      <c r="F371" s="413">
        <v>42260</v>
      </c>
      <c r="G371" s="301" t="s">
        <v>1997</v>
      </c>
      <c r="H371" s="300">
        <v>5</v>
      </c>
      <c r="I371" s="374" t="s">
        <v>249</v>
      </c>
      <c r="J371" s="305"/>
      <c r="K371" s="305"/>
      <c r="L371" s="305"/>
      <c r="M371" s="25"/>
      <c r="P371" s="194"/>
    </row>
    <row r="372" spans="1:16" s="305" customFormat="1" ht="10.5" customHeight="1" outlineLevel="2">
      <c r="A372" s="300">
        <v>10</v>
      </c>
      <c r="B372" s="299">
        <v>2015</v>
      </c>
      <c r="C372" s="301" t="s">
        <v>239</v>
      </c>
      <c r="D372" s="301" t="s">
        <v>126</v>
      </c>
      <c r="E372" s="303" t="s">
        <v>286</v>
      </c>
      <c r="F372" s="413">
        <v>42288</v>
      </c>
      <c r="G372" s="301" t="s">
        <v>2037</v>
      </c>
      <c r="H372" s="300">
        <v>10</v>
      </c>
      <c r="I372" s="305" t="s">
        <v>309</v>
      </c>
      <c r="P372" s="300"/>
    </row>
    <row r="373" spans="1:16" s="305" customFormat="1" ht="10.5" customHeight="1" outlineLevel="2">
      <c r="A373" s="300">
        <v>10</v>
      </c>
      <c r="B373" s="299">
        <v>2015</v>
      </c>
      <c r="C373" s="301" t="s">
        <v>239</v>
      </c>
      <c r="D373" s="301" t="s">
        <v>126</v>
      </c>
      <c r="E373" s="303" t="s">
        <v>286</v>
      </c>
      <c r="F373" s="413">
        <v>42288</v>
      </c>
      <c r="G373" s="301" t="s">
        <v>2038</v>
      </c>
      <c r="H373" s="300">
        <v>3</v>
      </c>
      <c r="I373" s="305" t="s">
        <v>347</v>
      </c>
      <c r="P373" s="300"/>
    </row>
    <row r="374" spans="1:16" s="305" customFormat="1" ht="10.5" customHeight="1" outlineLevel="1">
      <c r="A374" s="300"/>
      <c r="B374" s="299"/>
      <c r="C374" s="301"/>
      <c r="D374" s="301" t="s">
        <v>127</v>
      </c>
      <c r="E374" s="303"/>
      <c r="F374" s="413"/>
      <c r="G374" s="301"/>
      <c r="H374" s="300">
        <f>SUBTOTAL(9,H358:H373)</f>
        <v>96</v>
      </c>
      <c r="P374" s="300"/>
    </row>
    <row r="375" spans="1:16" s="323" customFormat="1" ht="10.5" customHeight="1" outlineLevel="2">
      <c r="A375" s="36">
        <v>3</v>
      </c>
      <c r="B375" s="36">
        <v>2013</v>
      </c>
      <c r="C375" s="38" t="s">
        <v>239</v>
      </c>
      <c r="D375" s="39" t="s">
        <v>332</v>
      </c>
      <c r="E375" s="38" t="s">
        <v>265</v>
      </c>
      <c r="F375" s="407">
        <v>41350</v>
      </c>
      <c r="G375" s="38" t="s">
        <v>440</v>
      </c>
      <c r="H375" s="36">
        <v>5</v>
      </c>
      <c r="I375" s="38" t="s">
        <v>267</v>
      </c>
      <c r="J375" s="40" t="s">
        <v>2104</v>
      </c>
      <c r="K375" s="67"/>
      <c r="L375" s="60"/>
      <c r="P375" s="307"/>
    </row>
    <row r="376" spans="1:16" s="52" customFormat="1" ht="10.5" customHeight="1" outlineLevel="2">
      <c r="A376" s="36">
        <v>5</v>
      </c>
      <c r="B376" s="36">
        <v>2013</v>
      </c>
      <c r="C376" s="38" t="s">
        <v>239</v>
      </c>
      <c r="D376" s="39" t="s">
        <v>332</v>
      </c>
      <c r="E376" s="38" t="s">
        <v>259</v>
      </c>
      <c r="F376" s="407">
        <v>41399</v>
      </c>
      <c r="G376" s="38" t="s">
        <v>1104</v>
      </c>
      <c r="H376" s="36">
        <v>10</v>
      </c>
      <c r="I376" s="38" t="s">
        <v>252</v>
      </c>
      <c r="J376" s="59"/>
      <c r="K376" s="67"/>
      <c r="M376" s="60"/>
      <c r="P376" s="55"/>
    </row>
    <row r="377" spans="1:16" s="52" customFormat="1" ht="10.5" customHeight="1" outlineLevel="2">
      <c r="A377" s="36">
        <v>6</v>
      </c>
      <c r="B377" s="36">
        <v>2013</v>
      </c>
      <c r="C377" s="45" t="s">
        <v>239</v>
      </c>
      <c r="D377" s="271" t="s">
        <v>332</v>
      </c>
      <c r="E377" s="38" t="s">
        <v>208</v>
      </c>
      <c r="F377" s="407">
        <v>41434</v>
      </c>
      <c r="G377" s="38" t="s">
        <v>1105</v>
      </c>
      <c r="H377" s="36">
        <v>3</v>
      </c>
      <c r="I377" s="38" t="s">
        <v>132</v>
      </c>
      <c r="J377" s="62"/>
      <c r="K377" s="67"/>
      <c r="M377" s="60"/>
      <c r="P377" s="55"/>
    </row>
    <row r="378" spans="1:16" s="52" customFormat="1" ht="10.5" customHeight="1" outlineLevel="2">
      <c r="A378" s="36">
        <v>6</v>
      </c>
      <c r="B378" s="36">
        <v>2013</v>
      </c>
      <c r="C378" s="45" t="s">
        <v>239</v>
      </c>
      <c r="D378" s="271" t="s">
        <v>332</v>
      </c>
      <c r="E378" s="38" t="s">
        <v>208</v>
      </c>
      <c r="F378" s="407">
        <v>41434</v>
      </c>
      <c r="G378" s="38" t="s">
        <v>1106</v>
      </c>
      <c r="H378" s="36">
        <v>7</v>
      </c>
      <c r="I378" s="38" t="s">
        <v>370</v>
      </c>
      <c r="J378" s="62"/>
      <c r="K378" s="62"/>
      <c r="L378" s="62"/>
      <c r="M378" s="60"/>
      <c r="P378" s="55"/>
    </row>
    <row r="379" spans="1:16" s="69" customFormat="1" ht="10.5" customHeight="1" outlineLevel="2">
      <c r="A379" s="36">
        <v>6</v>
      </c>
      <c r="B379" s="36">
        <v>2013</v>
      </c>
      <c r="C379" s="45" t="s">
        <v>239</v>
      </c>
      <c r="D379" s="271" t="s">
        <v>332</v>
      </c>
      <c r="E379" s="38" t="s">
        <v>208</v>
      </c>
      <c r="F379" s="407">
        <v>41434</v>
      </c>
      <c r="G379" s="38" t="s">
        <v>1107</v>
      </c>
      <c r="H379" s="36">
        <v>7</v>
      </c>
      <c r="I379" s="38" t="s">
        <v>1</v>
      </c>
      <c r="J379" s="62"/>
      <c r="K379" s="62"/>
      <c r="L379" s="62"/>
      <c r="M379" s="60"/>
      <c r="P379" s="80"/>
    </row>
    <row r="380" spans="1:16" s="323" customFormat="1" ht="10.5" customHeight="1" outlineLevel="2">
      <c r="A380" s="270">
        <v>6</v>
      </c>
      <c r="B380" s="270">
        <v>2015</v>
      </c>
      <c r="C380" s="274" t="s">
        <v>239</v>
      </c>
      <c r="D380" s="274" t="s">
        <v>332</v>
      </c>
      <c r="E380" s="274" t="s">
        <v>208</v>
      </c>
      <c r="F380" s="408">
        <v>42169</v>
      </c>
      <c r="G380" s="274" t="s">
        <v>1914</v>
      </c>
      <c r="H380" s="270">
        <v>7</v>
      </c>
      <c r="I380" s="274" t="s">
        <v>161</v>
      </c>
      <c r="J380" s="269"/>
      <c r="K380" s="269"/>
      <c r="L380" s="269"/>
      <c r="P380" s="307"/>
    </row>
    <row r="381" spans="1:16" s="323" customFormat="1" ht="10.5" customHeight="1" outlineLevel="2">
      <c r="A381" s="270">
        <v>6</v>
      </c>
      <c r="B381" s="270">
        <v>2015</v>
      </c>
      <c r="C381" s="274" t="s">
        <v>239</v>
      </c>
      <c r="D381" s="274" t="s">
        <v>332</v>
      </c>
      <c r="E381" s="274" t="s">
        <v>208</v>
      </c>
      <c r="F381" s="408">
        <v>42169</v>
      </c>
      <c r="G381" s="274" t="s">
        <v>1915</v>
      </c>
      <c r="H381" s="270">
        <v>3</v>
      </c>
      <c r="I381" s="274" t="s">
        <v>174</v>
      </c>
      <c r="J381" s="269"/>
      <c r="K381" s="269"/>
      <c r="L381" s="269"/>
      <c r="P381" s="307"/>
    </row>
    <row r="382" spans="1:16" s="323" customFormat="1" ht="10.5" customHeight="1" outlineLevel="2">
      <c r="A382" s="270">
        <v>6</v>
      </c>
      <c r="B382" s="270">
        <v>2015</v>
      </c>
      <c r="C382" s="274" t="s">
        <v>239</v>
      </c>
      <c r="D382" s="274" t="s">
        <v>332</v>
      </c>
      <c r="E382" s="274" t="s">
        <v>1965</v>
      </c>
      <c r="F382" s="408">
        <v>42176</v>
      </c>
      <c r="G382" s="274" t="s">
        <v>1914</v>
      </c>
      <c r="H382" s="270">
        <v>5</v>
      </c>
      <c r="I382" s="370" t="s">
        <v>1979</v>
      </c>
      <c r="J382" s="269"/>
      <c r="K382" s="269"/>
      <c r="L382" s="269"/>
      <c r="P382" s="307"/>
    </row>
    <row r="383" spans="1:16" s="323" customFormat="1" ht="10.5" customHeight="1" outlineLevel="1">
      <c r="A383" s="270"/>
      <c r="B383" s="270"/>
      <c r="C383" s="274"/>
      <c r="D383" s="274" t="s">
        <v>333</v>
      </c>
      <c r="E383" s="274"/>
      <c r="F383" s="408"/>
      <c r="G383" s="274"/>
      <c r="H383" s="270">
        <f>SUBTOTAL(9,H375:H382)</f>
        <v>47</v>
      </c>
      <c r="I383" s="370"/>
      <c r="J383" s="269"/>
      <c r="K383" s="269"/>
      <c r="L383" s="269"/>
      <c r="P383" s="307"/>
    </row>
    <row r="384" spans="1:16" s="40" customFormat="1" ht="10.5" customHeight="1" outlineLevel="2">
      <c r="A384" s="42">
        <v>10</v>
      </c>
      <c r="B384" s="43">
        <v>2012</v>
      </c>
      <c r="C384" s="44" t="s">
        <v>262</v>
      </c>
      <c r="D384" s="44" t="s">
        <v>932</v>
      </c>
      <c r="E384" s="53" t="s">
        <v>266</v>
      </c>
      <c r="F384" s="410">
        <v>41210</v>
      </c>
      <c r="G384" s="44" t="s">
        <v>933</v>
      </c>
      <c r="H384" s="42">
        <v>5</v>
      </c>
      <c r="I384" s="44" t="s">
        <v>328</v>
      </c>
      <c r="J384" s="48" t="s">
        <v>1868</v>
      </c>
      <c r="K384" s="61"/>
      <c r="L384" s="69"/>
      <c r="P384" s="36"/>
    </row>
    <row r="385" spans="1:16" s="40" customFormat="1" ht="10.5" customHeight="1" outlineLevel="1">
      <c r="A385" s="42"/>
      <c r="B385" s="43"/>
      <c r="C385" s="44"/>
      <c r="D385" s="44" t="s">
        <v>934</v>
      </c>
      <c r="E385" s="53"/>
      <c r="F385" s="410"/>
      <c r="G385" s="44"/>
      <c r="H385" s="42">
        <f>SUBTOTAL(9,H384:H384)</f>
        <v>5</v>
      </c>
      <c r="I385" s="44"/>
      <c r="J385" s="48"/>
      <c r="K385" s="61"/>
      <c r="L385" s="69"/>
      <c r="P385" s="36"/>
    </row>
    <row r="386" spans="1:16" s="40" customFormat="1" ht="10.5" customHeight="1" outlineLevel="2">
      <c r="A386" s="36">
        <v>2</v>
      </c>
      <c r="B386" s="37">
        <v>2013</v>
      </c>
      <c r="C386" s="38" t="s">
        <v>488</v>
      </c>
      <c r="D386" s="271" t="s">
        <v>865</v>
      </c>
      <c r="E386" s="45" t="s">
        <v>251</v>
      </c>
      <c r="F386" s="407">
        <v>41321</v>
      </c>
      <c r="G386" s="38" t="s">
        <v>963</v>
      </c>
      <c r="H386" s="36">
        <v>5</v>
      </c>
      <c r="I386" s="38" t="s">
        <v>348</v>
      </c>
      <c r="J386" s="62"/>
      <c r="K386" s="67"/>
      <c r="L386" s="52"/>
      <c r="P386" s="36"/>
    </row>
    <row r="387" spans="1:16" s="67" customFormat="1" ht="10.5" customHeight="1" outlineLevel="2">
      <c r="A387" s="36">
        <v>6</v>
      </c>
      <c r="B387" s="36">
        <v>2013</v>
      </c>
      <c r="C387" s="45" t="s">
        <v>488</v>
      </c>
      <c r="D387" s="271" t="s">
        <v>865</v>
      </c>
      <c r="E387" s="38" t="s">
        <v>208</v>
      </c>
      <c r="F387" s="407">
        <v>41434</v>
      </c>
      <c r="G387" s="38" t="s">
        <v>866</v>
      </c>
      <c r="H387" s="36">
        <v>10</v>
      </c>
      <c r="I387" s="38" t="s">
        <v>180</v>
      </c>
      <c r="J387" s="54"/>
      <c r="L387" s="52"/>
      <c r="M387" s="48"/>
      <c r="P387" s="76"/>
    </row>
    <row r="388" spans="1:16" s="67" customFormat="1" ht="10.5" customHeight="1" outlineLevel="1">
      <c r="A388" s="36"/>
      <c r="B388" s="36"/>
      <c r="C388" s="45"/>
      <c r="D388" s="271" t="s">
        <v>868</v>
      </c>
      <c r="E388" s="38"/>
      <c r="F388" s="407"/>
      <c r="G388" s="38"/>
      <c r="H388" s="36">
        <f>SUBTOTAL(9,H386:H387)</f>
        <v>15</v>
      </c>
      <c r="I388" s="38"/>
      <c r="J388" s="54"/>
      <c r="L388" s="52"/>
      <c r="M388" s="48"/>
      <c r="P388" s="76"/>
    </row>
    <row r="389" spans="1:16" s="52" customFormat="1" ht="10.5" customHeight="1" outlineLevel="2">
      <c r="A389" s="36">
        <v>6</v>
      </c>
      <c r="B389" s="36">
        <v>2013</v>
      </c>
      <c r="C389" s="45" t="s">
        <v>239</v>
      </c>
      <c r="D389" s="271" t="s">
        <v>613</v>
      </c>
      <c r="E389" s="38" t="s">
        <v>208</v>
      </c>
      <c r="F389" s="407">
        <v>41434</v>
      </c>
      <c r="G389" s="38" t="s">
        <v>1111</v>
      </c>
      <c r="H389" s="36">
        <v>3</v>
      </c>
      <c r="I389" s="38" t="s">
        <v>215</v>
      </c>
      <c r="J389" s="290"/>
      <c r="K389" s="290"/>
      <c r="L389" s="290"/>
      <c r="M389" s="54"/>
      <c r="P389" s="55"/>
    </row>
    <row r="390" spans="1:16" s="52" customFormat="1" ht="10.5" customHeight="1" outlineLevel="1">
      <c r="A390" s="36"/>
      <c r="B390" s="36"/>
      <c r="C390" s="45"/>
      <c r="D390" s="271" t="s">
        <v>614</v>
      </c>
      <c r="E390" s="38"/>
      <c r="F390" s="407"/>
      <c r="G390" s="38"/>
      <c r="H390" s="36">
        <f>SUBTOTAL(9,H389:H389)</f>
        <v>3</v>
      </c>
      <c r="I390" s="38"/>
      <c r="J390" s="290"/>
      <c r="K390" s="290"/>
      <c r="L390" s="290"/>
      <c r="M390" s="54"/>
      <c r="P390" s="55"/>
    </row>
    <row r="391" spans="1:16" s="52" customFormat="1" ht="10.5" customHeight="1" outlineLevel="2">
      <c r="A391" s="29">
        <v>10</v>
      </c>
      <c r="B391" s="29">
        <v>2014</v>
      </c>
      <c r="C391" s="98" t="s">
        <v>262</v>
      </c>
      <c r="D391" s="32" t="s">
        <v>1727</v>
      </c>
      <c r="E391" s="31" t="s">
        <v>1725</v>
      </c>
      <c r="F391" s="406">
        <v>41931</v>
      </c>
      <c r="G391" s="31" t="s">
        <v>1728</v>
      </c>
      <c r="H391" s="29">
        <v>5</v>
      </c>
      <c r="I391" s="31" t="s">
        <v>263</v>
      </c>
      <c r="J391" s="290"/>
      <c r="K391" s="290"/>
      <c r="L391" s="290"/>
      <c r="M391" s="61"/>
      <c r="P391" s="55"/>
    </row>
    <row r="392" spans="1:16" s="52" customFormat="1" ht="10.5" customHeight="1" outlineLevel="1">
      <c r="A392" s="29"/>
      <c r="B392" s="29"/>
      <c r="C392" s="98"/>
      <c r="D392" s="32" t="s">
        <v>1729</v>
      </c>
      <c r="E392" s="31"/>
      <c r="F392" s="406"/>
      <c r="G392" s="31"/>
      <c r="H392" s="29">
        <f>SUBTOTAL(9,H391:H391)</f>
        <v>5</v>
      </c>
      <c r="I392" s="31"/>
      <c r="J392" s="290"/>
      <c r="K392" s="290"/>
      <c r="L392" s="290"/>
      <c r="M392" s="61"/>
      <c r="P392" s="55"/>
    </row>
    <row r="393" spans="1:16" s="69" customFormat="1" ht="10.5" customHeight="1" outlineLevel="2">
      <c r="A393" s="29">
        <v>10</v>
      </c>
      <c r="B393" s="29">
        <v>2014</v>
      </c>
      <c r="C393" s="62" t="s">
        <v>239</v>
      </c>
      <c r="D393" s="104" t="s">
        <v>407</v>
      </c>
      <c r="E393" s="31" t="s">
        <v>286</v>
      </c>
      <c r="F393" s="409">
        <v>41924</v>
      </c>
      <c r="G393" s="31" t="s">
        <v>1614</v>
      </c>
      <c r="H393" s="29">
        <v>7</v>
      </c>
      <c r="I393" s="31" t="s">
        <v>476</v>
      </c>
      <c r="J393" s="54"/>
      <c r="K393" s="67"/>
      <c r="L393" s="52"/>
      <c r="M393" s="61"/>
      <c r="P393" s="80"/>
    </row>
    <row r="394" spans="1:16" s="69" customFormat="1" ht="10.5" customHeight="1" outlineLevel="1">
      <c r="A394" s="29"/>
      <c r="B394" s="29"/>
      <c r="C394" s="62"/>
      <c r="D394" s="104" t="s">
        <v>408</v>
      </c>
      <c r="E394" s="31"/>
      <c r="F394" s="409"/>
      <c r="G394" s="31"/>
      <c r="H394" s="29">
        <f>SUBTOTAL(9,H393:H393)</f>
        <v>7</v>
      </c>
      <c r="I394" s="31"/>
      <c r="J394" s="54"/>
      <c r="K394" s="67"/>
      <c r="L394" s="52"/>
      <c r="M394" s="61"/>
      <c r="P394" s="80"/>
    </row>
    <row r="395" spans="1:16" s="40" customFormat="1" ht="10.5" customHeight="1" outlineLevel="2">
      <c r="A395" s="64">
        <v>2</v>
      </c>
      <c r="B395" s="196">
        <v>2014</v>
      </c>
      <c r="C395" s="197" t="s">
        <v>488</v>
      </c>
      <c r="D395" s="209" t="s">
        <v>1615</v>
      </c>
      <c r="E395" s="198" t="s">
        <v>251</v>
      </c>
      <c r="F395" s="415">
        <v>41685</v>
      </c>
      <c r="G395" s="197" t="s">
        <v>1323</v>
      </c>
      <c r="H395" s="64">
        <v>5</v>
      </c>
      <c r="I395" s="197" t="s">
        <v>482</v>
      </c>
      <c r="J395" s="12" t="s">
        <v>1872</v>
      </c>
      <c r="K395" s="26"/>
      <c r="L395" s="15"/>
      <c r="P395" s="36"/>
    </row>
    <row r="396" spans="1:16" s="67" customFormat="1" ht="10.5" customHeight="1" outlineLevel="2">
      <c r="A396" s="64">
        <v>5</v>
      </c>
      <c r="B396" s="196">
        <v>2014</v>
      </c>
      <c r="C396" s="197" t="s">
        <v>488</v>
      </c>
      <c r="D396" s="209" t="s">
        <v>1615</v>
      </c>
      <c r="E396" s="198" t="s">
        <v>248</v>
      </c>
      <c r="F396" s="415">
        <v>41776</v>
      </c>
      <c r="G396" s="197" t="s">
        <v>1435</v>
      </c>
      <c r="H396" s="64">
        <v>5</v>
      </c>
      <c r="I396" s="197" t="s">
        <v>482</v>
      </c>
      <c r="J396" s="25"/>
      <c r="K396" s="26"/>
      <c r="L396" s="26"/>
      <c r="M396" s="48"/>
      <c r="P396" s="76"/>
    </row>
    <row r="397" spans="1:16" s="40" customFormat="1" ht="10.5" customHeight="1" outlineLevel="2">
      <c r="A397" s="64">
        <v>7</v>
      </c>
      <c r="B397" s="196">
        <v>2014</v>
      </c>
      <c r="C397" s="197" t="s">
        <v>488</v>
      </c>
      <c r="D397" s="209" t="s">
        <v>1615</v>
      </c>
      <c r="E397" s="198" t="s">
        <v>271</v>
      </c>
      <c r="F397" s="415">
        <v>41825</v>
      </c>
      <c r="G397" s="197" t="s">
        <v>1112</v>
      </c>
      <c r="H397" s="64">
        <v>5</v>
      </c>
      <c r="I397" s="197" t="s">
        <v>482</v>
      </c>
      <c r="J397" s="25"/>
      <c r="K397" s="26"/>
      <c r="L397" s="26"/>
      <c r="P397" s="36"/>
    </row>
    <row r="398" spans="1:16" s="40" customFormat="1" ht="10.5" customHeight="1" outlineLevel="2">
      <c r="A398" s="64">
        <v>10</v>
      </c>
      <c r="B398" s="64">
        <v>2014</v>
      </c>
      <c r="C398" s="197" t="s">
        <v>488</v>
      </c>
      <c r="D398" s="297" t="s">
        <v>1615</v>
      </c>
      <c r="E398" s="197" t="s">
        <v>286</v>
      </c>
      <c r="F398" s="412">
        <v>41924</v>
      </c>
      <c r="G398" s="197" t="s">
        <v>1616</v>
      </c>
      <c r="H398" s="64">
        <v>3</v>
      </c>
      <c r="I398" s="197" t="s">
        <v>473</v>
      </c>
      <c r="J398" s="25"/>
      <c r="K398" s="26"/>
      <c r="L398" s="26"/>
      <c r="P398" s="36"/>
    </row>
    <row r="399" spans="1:16" s="52" customFormat="1" ht="10.5" customHeight="1" outlineLevel="2">
      <c r="A399" s="64">
        <v>10</v>
      </c>
      <c r="B399" s="64">
        <v>2014</v>
      </c>
      <c r="C399" s="197" t="s">
        <v>488</v>
      </c>
      <c r="D399" s="297" t="s">
        <v>1615</v>
      </c>
      <c r="E399" s="197" t="s">
        <v>266</v>
      </c>
      <c r="F399" s="412">
        <v>41938</v>
      </c>
      <c r="G399" s="197" t="s">
        <v>1694</v>
      </c>
      <c r="H399" s="64">
        <v>5</v>
      </c>
      <c r="I399" s="197" t="s">
        <v>330</v>
      </c>
      <c r="J399" s="19"/>
      <c r="K399" s="305"/>
      <c r="L399" s="305"/>
      <c r="P399" s="55"/>
    </row>
    <row r="400" spans="1:16" s="52" customFormat="1" ht="10.5" customHeight="1" outlineLevel="2">
      <c r="A400" s="300">
        <v>3</v>
      </c>
      <c r="B400" s="300">
        <v>2015</v>
      </c>
      <c r="C400" s="301" t="s">
        <v>488</v>
      </c>
      <c r="D400" s="302" t="s">
        <v>1615</v>
      </c>
      <c r="E400" s="301" t="s">
        <v>251</v>
      </c>
      <c r="F400" s="413">
        <v>42077</v>
      </c>
      <c r="G400" s="301" t="s">
        <v>1829</v>
      </c>
      <c r="H400" s="300">
        <v>5</v>
      </c>
      <c r="I400" s="301" t="s">
        <v>348</v>
      </c>
      <c r="J400" s="305"/>
      <c r="K400" s="305"/>
      <c r="L400" s="305"/>
      <c r="M400" s="54"/>
      <c r="P400" s="55"/>
    </row>
    <row r="401" spans="1:16" s="67" customFormat="1" ht="10.5" customHeight="1" outlineLevel="2">
      <c r="A401" s="300">
        <v>3</v>
      </c>
      <c r="B401" s="300">
        <v>2015</v>
      </c>
      <c r="C401" s="301" t="s">
        <v>488</v>
      </c>
      <c r="D401" s="302" t="s">
        <v>1615</v>
      </c>
      <c r="E401" s="301" t="s">
        <v>259</v>
      </c>
      <c r="F401" s="413">
        <v>42085</v>
      </c>
      <c r="G401" s="301" t="s">
        <v>1829</v>
      </c>
      <c r="H401" s="300">
        <v>5</v>
      </c>
      <c r="I401" s="301" t="s">
        <v>348</v>
      </c>
      <c r="J401" s="305"/>
      <c r="K401" s="305"/>
      <c r="L401" s="305"/>
      <c r="M401" s="48"/>
      <c r="P401" s="76"/>
    </row>
    <row r="402" spans="1:16" s="67" customFormat="1" ht="10.5" customHeight="1" outlineLevel="2">
      <c r="A402" s="300">
        <v>10</v>
      </c>
      <c r="B402" s="300">
        <v>2015</v>
      </c>
      <c r="C402" s="301" t="s">
        <v>488</v>
      </c>
      <c r="D402" s="302" t="s">
        <v>1615</v>
      </c>
      <c r="E402" s="301" t="s">
        <v>266</v>
      </c>
      <c r="F402" s="413">
        <v>42302</v>
      </c>
      <c r="G402" s="301" t="s">
        <v>1829</v>
      </c>
      <c r="H402" s="300">
        <v>5</v>
      </c>
      <c r="I402" s="301" t="s">
        <v>348</v>
      </c>
      <c r="J402" s="305"/>
      <c r="K402" s="305"/>
      <c r="L402" s="305"/>
      <c r="M402" s="48"/>
      <c r="P402" s="76"/>
    </row>
    <row r="403" spans="1:16" s="67" customFormat="1" ht="10.5" customHeight="1" outlineLevel="1">
      <c r="A403" s="300"/>
      <c r="B403" s="300"/>
      <c r="C403" s="301"/>
      <c r="D403" s="302" t="s">
        <v>1617</v>
      </c>
      <c r="E403" s="301"/>
      <c r="F403" s="413"/>
      <c r="G403" s="301"/>
      <c r="H403" s="300">
        <f>SUBTOTAL(9,H395:H402)</f>
        <v>38</v>
      </c>
      <c r="I403" s="301"/>
      <c r="J403" s="305"/>
      <c r="K403" s="305"/>
      <c r="L403" s="305"/>
      <c r="M403" s="48"/>
      <c r="P403" s="76"/>
    </row>
    <row r="404" spans="1:16" s="54" customFormat="1" ht="10.5" customHeight="1" outlineLevel="2">
      <c r="A404" s="42">
        <v>10</v>
      </c>
      <c r="B404" s="56">
        <v>2012</v>
      </c>
      <c r="C404" s="57" t="s">
        <v>262</v>
      </c>
      <c r="D404" s="57" t="s">
        <v>872</v>
      </c>
      <c r="E404" s="65" t="s">
        <v>301</v>
      </c>
      <c r="F404" s="421">
        <v>41203</v>
      </c>
      <c r="G404" s="57" t="s">
        <v>873</v>
      </c>
      <c r="H404" s="55">
        <v>5</v>
      </c>
      <c r="I404" s="57" t="s">
        <v>874</v>
      </c>
      <c r="J404" s="48" t="s">
        <v>1823</v>
      </c>
      <c r="K404" s="67"/>
      <c r="L404" s="67"/>
      <c r="P404" s="74"/>
    </row>
    <row r="405" spans="1:16" s="48" customFormat="1" ht="10.5" customHeight="1" outlineLevel="2">
      <c r="A405" s="29">
        <v>2</v>
      </c>
      <c r="B405" s="30">
        <v>2014</v>
      </c>
      <c r="C405" s="31" t="s">
        <v>262</v>
      </c>
      <c r="D405" s="32" t="s">
        <v>872</v>
      </c>
      <c r="E405" s="98" t="s">
        <v>189</v>
      </c>
      <c r="F405" s="406">
        <v>41686</v>
      </c>
      <c r="G405" s="31" t="s">
        <v>1324</v>
      </c>
      <c r="H405" s="29">
        <v>5</v>
      </c>
      <c r="I405" s="31" t="s">
        <v>874</v>
      </c>
      <c r="J405" s="34"/>
      <c r="K405" s="40"/>
      <c r="L405" s="40"/>
      <c r="M405" s="54"/>
      <c r="P405" s="42"/>
    </row>
    <row r="406" spans="1:16" s="40" customFormat="1" ht="10.5" customHeight="1" outlineLevel="2">
      <c r="A406" s="29">
        <v>3</v>
      </c>
      <c r="B406" s="30">
        <v>2014</v>
      </c>
      <c r="C406" s="31" t="s">
        <v>262</v>
      </c>
      <c r="D406" s="32" t="s">
        <v>872</v>
      </c>
      <c r="E406" s="98" t="s">
        <v>199</v>
      </c>
      <c r="F406" s="406">
        <v>41706</v>
      </c>
      <c r="G406" s="31" t="s">
        <v>1389</v>
      </c>
      <c r="H406" s="29">
        <v>5</v>
      </c>
      <c r="I406" s="31" t="s">
        <v>874</v>
      </c>
      <c r="J406" s="34"/>
      <c r="P406" s="36"/>
    </row>
    <row r="407" spans="1:16" s="40" customFormat="1" ht="10.5" customHeight="1" outlineLevel="2">
      <c r="A407" s="29">
        <v>5</v>
      </c>
      <c r="B407" s="30">
        <v>2014</v>
      </c>
      <c r="C407" s="31" t="s">
        <v>262</v>
      </c>
      <c r="D407" s="32" t="s">
        <v>872</v>
      </c>
      <c r="E407" s="98" t="s">
        <v>945</v>
      </c>
      <c r="F407" s="406">
        <v>41784</v>
      </c>
      <c r="G407" s="31" t="s">
        <v>1443</v>
      </c>
      <c r="H407" s="29">
        <v>5</v>
      </c>
      <c r="I407" s="31" t="s">
        <v>874</v>
      </c>
      <c r="J407" s="34"/>
      <c r="P407" s="36"/>
    </row>
    <row r="408" spans="1:16" s="40" customFormat="1" ht="10.5" customHeight="1" outlineLevel="1">
      <c r="A408" s="29"/>
      <c r="B408" s="30"/>
      <c r="C408" s="31"/>
      <c r="D408" s="32" t="s">
        <v>875</v>
      </c>
      <c r="E408" s="98"/>
      <c r="F408" s="406"/>
      <c r="G408" s="31"/>
      <c r="H408" s="29">
        <f>SUBTOTAL(9,H404:H407)</f>
        <v>20</v>
      </c>
      <c r="I408" s="31"/>
      <c r="J408" s="34"/>
      <c r="P408" s="36"/>
    </row>
    <row r="409" spans="1:16" s="58" customFormat="1" ht="10.5" customHeight="1" outlineLevel="2">
      <c r="A409" s="128">
        <v>2</v>
      </c>
      <c r="B409" s="37">
        <v>2013</v>
      </c>
      <c r="C409" s="38" t="s">
        <v>240</v>
      </c>
      <c r="D409" s="271" t="s">
        <v>154</v>
      </c>
      <c r="E409" s="45" t="s">
        <v>261</v>
      </c>
      <c r="F409" s="407">
        <v>41307</v>
      </c>
      <c r="G409" s="38" t="s">
        <v>975</v>
      </c>
      <c r="H409" s="36">
        <v>10</v>
      </c>
      <c r="I409" s="38" t="s">
        <v>327</v>
      </c>
      <c r="J409" s="34"/>
      <c r="K409" s="67"/>
      <c r="L409" s="67"/>
      <c r="M409" s="62"/>
      <c r="P409" s="41"/>
    </row>
    <row r="410" spans="1:16" s="58" customFormat="1" ht="10.5" customHeight="1" outlineLevel="2">
      <c r="A410" s="36">
        <v>2</v>
      </c>
      <c r="B410" s="37">
        <v>2013</v>
      </c>
      <c r="C410" s="38" t="s">
        <v>240</v>
      </c>
      <c r="D410" s="271" t="s">
        <v>154</v>
      </c>
      <c r="E410" s="45" t="s">
        <v>268</v>
      </c>
      <c r="F410" s="407">
        <v>41315</v>
      </c>
      <c r="G410" s="38" t="s">
        <v>485</v>
      </c>
      <c r="H410" s="36">
        <v>5</v>
      </c>
      <c r="I410" s="38" t="s">
        <v>267</v>
      </c>
      <c r="J410" s="54" t="s">
        <v>2103</v>
      </c>
      <c r="K410" s="67"/>
      <c r="L410" s="34"/>
      <c r="M410" s="62"/>
      <c r="P410" s="41"/>
    </row>
    <row r="411" spans="1:16" s="58" customFormat="1" ht="10.5" customHeight="1" outlineLevel="2">
      <c r="A411" s="36">
        <v>3</v>
      </c>
      <c r="B411" s="36">
        <v>2013</v>
      </c>
      <c r="C411" s="38" t="s">
        <v>240</v>
      </c>
      <c r="D411" s="39" t="s">
        <v>154</v>
      </c>
      <c r="E411" s="38" t="s">
        <v>290</v>
      </c>
      <c r="F411" s="407">
        <v>41336</v>
      </c>
      <c r="G411" s="38" t="s">
        <v>485</v>
      </c>
      <c r="H411" s="36">
        <v>10</v>
      </c>
      <c r="I411" s="38" t="s">
        <v>352</v>
      </c>
      <c r="J411" s="48"/>
      <c r="K411" s="67"/>
      <c r="L411" s="34"/>
      <c r="M411" s="62"/>
      <c r="P411" s="41"/>
    </row>
    <row r="412" spans="1:16" s="18" customFormat="1" ht="10.5" customHeight="1" outlineLevel="2">
      <c r="A412" s="128">
        <v>6</v>
      </c>
      <c r="B412" s="36">
        <v>2013</v>
      </c>
      <c r="C412" s="45" t="s">
        <v>240</v>
      </c>
      <c r="D412" s="271" t="s">
        <v>154</v>
      </c>
      <c r="E412" s="38" t="s">
        <v>208</v>
      </c>
      <c r="F412" s="407">
        <v>41434</v>
      </c>
      <c r="G412" s="38" t="s">
        <v>1113</v>
      </c>
      <c r="H412" s="36">
        <v>10</v>
      </c>
      <c r="I412" s="38" t="s">
        <v>181</v>
      </c>
      <c r="J412" s="48"/>
      <c r="K412" s="40"/>
      <c r="L412" s="40"/>
      <c r="M412" s="63"/>
      <c r="P412" s="16"/>
    </row>
    <row r="413" spans="1:16" s="18" customFormat="1" ht="10.5" customHeight="1" outlineLevel="2">
      <c r="A413" s="128">
        <v>6</v>
      </c>
      <c r="B413" s="36">
        <v>2013</v>
      </c>
      <c r="C413" s="45" t="s">
        <v>240</v>
      </c>
      <c r="D413" s="271" t="s">
        <v>154</v>
      </c>
      <c r="E413" s="38" t="s">
        <v>208</v>
      </c>
      <c r="F413" s="407">
        <v>41434</v>
      </c>
      <c r="G413" s="38" t="s">
        <v>1114</v>
      </c>
      <c r="H413" s="36">
        <v>3</v>
      </c>
      <c r="I413" s="38" t="s">
        <v>139</v>
      </c>
      <c r="J413" s="40"/>
      <c r="K413" s="40"/>
      <c r="L413" s="40"/>
      <c r="M413" s="63"/>
      <c r="P413" s="16"/>
    </row>
    <row r="414" spans="1:16" s="18" customFormat="1" ht="10.5" customHeight="1" outlineLevel="2">
      <c r="A414" s="36">
        <v>11</v>
      </c>
      <c r="B414" s="36">
        <v>2013</v>
      </c>
      <c r="C414" s="45" t="s">
        <v>240</v>
      </c>
      <c r="D414" s="271" t="s">
        <v>154</v>
      </c>
      <c r="E414" s="38" t="s">
        <v>264</v>
      </c>
      <c r="F414" s="407">
        <v>41594</v>
      </c>
      <c r="G414" s="38" t="s">
        <v>485</v>
      </c>
      <c r="H414" s="36">
        <v>5</v>
      </c>
      <c r="I414" s="38" t="s">
        <v>275</v>
      </c>
      <c r="J414" s="40"/>
      <c r="K414" s="40"/>
      <c r="L414" s="40"/>
      <c r="M414" s="63"/>
      <c r="P414" s="16"/>
    </row>
    <row r="415" spans="1:16" s="18" customFormat="1" ht="10.5" customHeight="1" outlineLevel="2">
      <c r="A415" s="36">
        <v>11</v>
      </c>
      <c r="B415" s="36">
        <v>2013</v>
      </c>
      <c r="C415" s="45" t="s">
        <v>240</v>
      </c>
      <c r="D415" s="271" t="s">
        <v>154</v>
      </c>
      <c r="E415" s="38" t="s">
        <v>264</v>
      </c>
      <c r="F415" s="407">
        <v>41594</v>
      </c>
      <c r="G415" s="38" t="s">
        <v>1285</v>
      </c>
      <c r="H415" s="36">
        <v>10</v>
      </c>
      <c r="I415" s="38" t="s">
        <v>327</v>
      </c>
      <c r="J415" s="40"/>
      <c r="K415" s="40"/>
      <c r="L415" s="40"/>
      <c r="M415" s="93"/>
      <c r="P415" s="16"/>
    </row>
    <row r="416" spans="1:16" s="25" customFormat="1" ht="10.5" customHeight="1" outlineLevel="2">
      <c r="A416" s="29">
        <v>10</v>
      </c>
      <c r="B416" s="29">
        <v>2014</v>
      </c>
      <c r="C416" s="98" t="s">
        <v>240</v>
      </c>
      <c r="D416" s="32" t="s">
        <v>154</v>
      </c>
      <c r="E416" s="31" t="s">
        <v>251</v>
      </c>
      <c r="F416" s="406">
        <v>41685</v>
      </c>
      <c r="G416" s="31" t="s">
        <v>485</v>
      </c>
      <c r="H416" s="29">
        <v>10</v>
      </c>
      <c r="I416" s="31" t="s">
        <v>267</v>
      </c>
      <c r="J416" s="40"/>
      <c r="K416" s="67"/>
      <c r="L416" s="52"/>
      <c r="M416" s="93"/>
      <c r="P416" s="24"/>
    </row>
    <row r="417" spans="1:16" s="25" customFormat="1" ht="10.5" customHeight="1" outlineLevel="2">
      <c r="A417" s="29">
        <v>10</v>
      </c>
      <c r="B417" s="29">
        <v>2014</v>
      </c>
      <c r="C417" s="98" t="s">
        <v>240</v>
      </c>
      <c r="D417" s="32" t="s">
        <v>154</v>
      </c>
      <c r="E417" s="31" t="s">
        <v>251</v>
      </c>
      <c r="F417" s="406">
        <v>41685</v>
      </c>
      <c r="G417" s="31" t="s">
        <v>1325</v>
      </c>
      <c r="H417" s="29">
        <v>5</v>
      </c>
      <c r="I417" s="31" t="s">
        <v>327</v>
      </c>
      <c r="J417" s="40" t="s">
        <v>2103</v>
      </c>
      <c r="K417" s="67"/>
      <c r="L417" s="52"/>
      <c r="M417" s="108"/>
      <c r="P417" s="24"/>
    </row>
    <row r="418" spans="1:16" s="13" customFormat="1" ht="10.5" customHeight="1" outlineLevel="2">
      <c r="A418" s="29">
        <v>10</v>
      </c>
      <c r="B418" s="29">
        <v>2014</v>
      </c>
      <c r="C418" s="98" t="s">
        <v>240</v>
      </c>
      <c r="D418" s="32" t="s">
        <v>154</v>
      </c>
      <c r="E418" s="31" t="s">
        <v>257</v>
      </c>
      <c r="F418" s="406">
        <v>41686</v>
      </c>
      <c r="G418" s="31" t="s">
        <v>485</v>
      </c>
      <c r="H418" s="29">
        <v>5</v>
      </c>
      <c r="I418" s="31" t="s">
        <v>267</v>
      </c>
      <c r="J418" s="52" t="s">
        <v>1821</v>
      </c>
      <c r="K418" s="67"/>
      <c r="L418" s="62" t="s">
        <v>2103</v>
      </c>
      <c r="P418" s="14"/>
    </row>
    <row r="419" spans="1:256" s="26" customFormat="1" ht="10.5" customHeight="1" outlineLevel="2">
      <c r="A419" s="29">
        <v>3</v>
      </c>
      <c r="B419" s="30">
        <v>2014</v>
      </c>
      <c r="C419" s="31" t="s">
        <v>240</v>
      </c>
      <c r="D419" s="32" t="s">
        <v>154</v>
      </c>
      <c r="E419" s="98" t="s">
        <v>290</v>
      </c>
      <c r="F419" s="406">
        <v>41700</v>
      </c>
      <c r="G419" s="31" t="s">
        <v>485</v>
      </c>
      <c r="H419" s="29">
        <v>7</v>
      </c>
      <c r="I419" s="31" t="s">
        <v>83</v>
      </c>
      <c r="J419" s="40"/>
      <c r="K419" s="40"/>
      <c r="L419" s="40"/>
      <c r="M419" s="93"/>
      <c r="N419" s="15"/>
      <c r="O419" s="15"/>
      <c r="P419" s="304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  <c r="IV419" s="15"/>
    </row>
    <row r="420" spans="1:256" s="26" customFormat="1" ht="10.5" customHeight="1" outlineLevel="2">
      <c r="A420" s="29">
        <v>6</v>
      </c>
      <c r="B420" s="30">
        <v>2014</v>
      </c>
      <c r="C420" s="31" t="s">
        <v>240</v>
      </c>
      <c r="D420" s="32" t="s">
        <v>154</v>
      </c>
      <c r="E420" s="98" t="s">
        <v>208</v>
      </c>
      <c r="F420" s="406">
        <v>41797</v>
      </c>
      <c r="G420" s="31" t="s">
        <v>1489</v>
      </c>
      <c r="H420" s="126">
        <v>7</v>
      </c>
      <c r="I420" s="130" t="s">
        <v>377</v>
      </c>
      <c r="J420" s="40"/>
      <c r="K420" s="40"/>
      <c r="L420" s="40"/>
      <c r="M420" s="93"/>
      <c r="N420" s="15"/>
      <c r="O420" s="15"/>
      <c r="P420" s="304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16" s="40" customFormat="1" ht="10.5" customHeight="1" outlineLevel="2">
      <c r="A421" s="270">
        <v>6</v>
      </c>
      <c r="B421" s="270">
        <v>2015</v>
      </c>
      <c r="C421" s="274" t="s">
        <v>240</v>
      </c>
      <c r="D421" s="274" t="s">
        <v>154</v>
      </c>
      <c r="E421" s="274" t="s">
        <v>208</v>
      </c>
      <c r="F421" s="408">
        <v>42169</v>
      </c>
      <c r="G421" s="274" t="s">
        <v>1325</v>
      </c>
      <c r="H421" s="270">
        <v>7</v>
      </c>
      <c r="I421" s="274" t="s">
        <v>802</v>
      </c>
      <c r="J421" s="269"/>
      <c r="K421" s="269"/>
      <c r="L421" s="269"/>
      <c r="P421" s="36"/>
    </row>
    <row r="422" spans="1:16" s="40" customFormat="1" ht="10.5" customHeight="1" outlineLevel="2">
      <c r="A422" s="270">
        <v>6</v>
      </c>
      <c r="B422" s="270">
        <v>2015</v>
      </c>
      <c r="C422" s="274" t="s">
        <v>240</v>
      </c>
      <c r="D422" s="274" t="s">
        <v>154</v>
      </c>
      <c r="E422" s="274" t="s">
        <v>208</v>
      </c>
      <c r="F422" s="408">
        <v>42169</v>
      </c>
      <c r="G422" s="274" t="s">
        <v>1916</v>
      </c>
      <c r="H422" s="270">
        <v>7</v>
      </c>
      <c r="I422" s="274" t="s">
        <v>217</v>
      </c>
      <c r="J422" s="269"/>
      <c r="K422" s="269"/>
      <c r="L422" s="269"/>
      <c r="P422" s="36"/>
    </row>
    <row r="423" spans="1:16" s="40" customFormat="1" ht="10.5" customHeight="1" outlineLevel="2">
      <c r="A423" s="270">
        <v>6</v>
      </c>
      <c r="B423" s="270">
        <v>2015</v>
      </c>
      <c r="C423" s="274" t="s">
        <v>240</v>
      </c>
      <c r="D423" s="274" t="s">
        <v>154</v>
      </c>
      <c r="E423" s="274" t="s">
        <v>1965</v>
      </c>
      <c r="F423" s="408">
        <v>42176</v>
      </c>
      <c r="G423" s="274" t="s">
        <v>1916</v>
      </c>
      <c r="H423" s="270">
        <v>5</v>
      </c>
      <c r="I423" s="370" t="s">
        <v>1980</v>
      </c>
      <c r="J423" s="269"/>
      <c r="K423" s="269"/>
      <c r="L423" s="269"/>
      <c r="P423" s="36"/>
    </row>
    <row r="424" spans="1:16" s="40" customFormat="1" ht="10.5" customHeight="1" outlineLevel="1">
      <c r="A424" s="270"/>
      <c r="B424" s="270"/>
      <c r="C424" s="274"/>
      <c r="D424" s="274" t="s">
        <v>155</v>
      </c>
      <c r="E424" s="274"/>
      <c r="F424" s="408"/>
      <c r="G424" s="274"/>
      <c r="H424" s="270">
        <f>SUBTOTAL(9,H409:H423)</f>
        <v>106</v>
      </c>
      <c r="I424" s="370"/>
      <c r="J424" s="269"/>
      <c r="K424" s="269"/>
      <c r="L424" s="269"/>
      <c r="P424" s="36"/>
    </row>
    <row r="425" spans="1:256" s="67" customFormat="1" ht="10.5" customHeight="1" outlineLevel="2">
      <c r="A425" s="36">
        <v>3</v>
      </c>
      <c r="B425" s="36">
        <v>2013</v>
      </c>
      <c r="C425" s="38" t="s">
        <v>240</v>
      </c>
      <c r="D425" s="39" t="s">
        <v>372</v>
      </c>
      <c r="E425" s="38" t="s">
        <v>290</v>
      </c>
      <c r="F425" s="407">
        <v>41336</v>
      </c>
      <c r="G425" s="38" t="s">
        <v>760</v>
      </c>
      <c r="H425" s="36">
        <v>3</v>
      </c>
      <c r="I425" s="38" t="s">
        <v>353</v>
      </c>
      <c r="J425" s="81"/>
      <c r="K425" s="62"/>
      <c r="L425" s="62"/>
      <c r="M425" s="60"/>
      <c r="N425" s="58"/>
      <c r="O425" s="58"/>
      <c r="P425" s="41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  <c r="EK425" s="58"/>
      <c r="EL425" s="58"/>
      <c r="EM425" s="58"/>
      <c r="EN425" s="58"/>
      <c r="EO425" s="58"/>
      <c r="EP425" s="58"/>
      <c r="EQ425" s="58"/>
      <c r="ER425" s="58"/>
      <c r="ES425" s="58"/>
      <c r="ET425" s="58"/>
      <c r="EU425" s="58"/>
      <c r="EV425" s="58"/>
      <c r="EW425" s="58"/>
      <c r="EX425" s="58"/>
      <c r="EY425" s="58"/>
      <c r="EZ425" s="58"/>
      <c r="FA425" s="58"/>
      <c r="FB425" s="58"/>
      <c r="FC425" s="58"/>
      <c r="FD425" s="58"/>
      <c r="FE425" s="58"/>
      <c r="FF425" s="58"/>
      <c r="FG425" s="58"/>
      <c r="FH425" s="58"/>
      <c r="FI425" s="58"/>
      <c r="FJ425" s="58"/>
      <c r="FK425" s="58"/>
      <c r="FL425" s="58"/>
      <c r="FM425" s="58"/>
      <c r="FN425" s="58"/>
      <c r="FO425" s="58"/>
      <c r="FP425" s="58"/>
      <c r="FQ425" s="58"/>
      <c r="FR425" s="58"/>
      <c r="FS425" s="58"/>
      <c r="FT425" s="58"/>
      <c r="FU425" s="58"/>
      <c r="FV425" s="58"/>
      <c r="FW425" s="58"/>
      <c r="FX425" s="58"/>
      <c r="FY425" s="58"/>
      <c r="FZ425" s="58"/>
      <c r="GA425" s="58"/>
      <c r="GB425" s="58"/>
      <c r="GC425" s="58"/>
      <c r="GD425" s="58"/>
      <c r="GE425" s="58"/>
      <c r="GF425" s="58"/>
      <c r="GG425" s="58"/>
      <c r="GH425" s="58"/>
      <c r="GI425" s="58"/>
      <c r="GJ425" s="58"/>
      <c r="GK425" s="58"/>
      <c r="GL425" s="58"/>
      <c r="GM425" s="58"/>
      <c r="GN425" s="58"/>
      <c r="GO425" s="58"/>
      <c r="GP425" s="58"/>
      <c r="GQ425" s="58"/>
      <c r="GR425" s="58"/>
      <c r="GS425" s="58"/>
      <c r="GT425" s="58"/>
      <c r="GU425" s="58"/>
      <c r="GV425" s="58"/>
      <c r="GW425" s="58"/>
      <c r="GX425" s="58"/>
      <c r="GY425" s="58"/>
      <c r="GZ425" s="58"/>
      <c r="HA425" s="58"/>
      <c r="HB425" s="58"/>
      <c r="HC425" s="58"/>
      <c r="HD425" s="58"/>
      <c r="HE425" s="58"/>
      <c r="HF425" s="58"/>
      <c r="HG425" s="58"/>
      <c r="HH425" s="58"/>
      <c r="HI425" s="58"/>
      <c r="HJ425" s="58"/>
      <c r="HK425" s="58"/>
      <c r="HL425" s="58"/>
      <c r="HM425" s="58"/>
      <c r="HN425" s="58"/>
      <c r="HO425" s="58"/>
      <c r="HP425" s="58"/>
      <c r="HQ425" s="58"/>
      <c r="HR425" s="58"/>
      <c r="HS425" s="58"/>
      <c r="HT425" s="58"/>
      <c r="HU425" s="58"/>
      <c r="HV425" s="58"/>
      <c r="HW425" s="58"/>
      <c r="HX425" s="58"/>
      <c r="HY425" s="58"/>
      <c r="HZ425" s="58"/>
      <c r="IA425" s="58"/>
      <c r="IB425" s="58"/>
      <c r="IC425" s="58"/>
      <c r="ID425" s="58"/>
      <c r="IE425" s="58"/>
      <c r="IF425" s="58"/>
      <c r="IG425" s="58"/>
      <c r="IH425" s="58"/>
      <c r="II425" s="58"/>
      <c r="IJ425" s="58"/>
      <c r="IK425" s="58"/>
      <c r="IL425" s="58"/>
      <c r="IM425" s="58"/>
      <c r="IN425" s="58"/>
      <c r="IO425" s="58"/>
      <c r="IP425" s="58"/>
      <c r="IQ425" s="58"/>
      <c r="IR425" s="58"/>
      <c r="IS425" s="58"/>
      <c r="IT425" s="58"/>
      <c r="IU425" s="58"/>
      <c r="IV425" s="58"/>
    </row>
    <row r="426" spans="1:16" s="58" customFormat="1" ht="10.5" customHeight="1" outlineLevel="2">
      <c r="A426" s="36">
        <v>6</v>
      </c>
      <c r="B426" s="36">
        <v>2013</v>
      </c>
      <c r="C426" s="45" t="s">
        <v>240</v>
      </c>
      <c r="D426" s="271" t="s">
        <v>372</v>
      </c>
      <c r="E426" s="38" t="s">
        <v>208</v>
      </c>
      <c r="F426" s="407">
        <v>41434</v>
      </c>
      <c r="G426" s="38" t="s">
        <v>1115</v>
      </c>
      <c r="H426" s="36">
        <v>7</v>
      </c>
      <c r="I426" s="38" t="s">
        <v>176</v>
      </c>
      <c r="J426" s="62"/>
      <c r="K426" s="67"/>
      <c r="L426" s="34"/>
      <c r="M426" s="52"/>
      <c r="P426" s="41"/>
    </row>
    <row r="427" spans="1:256" s="60" customFormat="1" ht="10.5" customHeight="1" outlineLevel="2">
      <c r="A427" s="36">
        <v>10</v>
      </c>
      <c r="B427" s="37">
        <v>2013</v>
      </c>
      <c r="C427" s="38" t="s">
        <v>240</v>
      </c>
      <c r="D427" s="271" t="s">
        <v>372</v>
      </c>
      <c r="E427" s="45" t="s">
        <v>286</v>
      </c>
      <c r="F427" s="407">
        <v>41560</v>
      </c>
      <c r="G427" s="38" t="s">
        <v>1116</v>
      </c>
      <c r="H427" s="36">
        <v>3</v>
      </c>
      <c r="I427" s="38" t="s">
        <v>120</v>
      </c>
      <c r="J427" s="52"/>
      <c r="K427" s="67"/>
      <c r="L427" s="67"/>
      <c r="M427" s="52"/>
      <c r="N427" s="67"/>
      <c r="O427" s="67"/>
      <c r="P427" s="76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  <c r="FO427" s="67"/>
      <c r="FP427" s="67"/>
      <c r="FQ427" s="67"/>
      <c r="FR427" s="67"/>
      <c r="FS427" s="67"/>
      <c r="FT427" s="67"/>
      <c r="FU427" s="67"/>
      <c r="FV427" s="67"/>
      <c r="FW427" s="67"/>
      <c r="FX427" s="67"/>
      <c r="FY427" s="67"/>
      <c r="FZ427" s="67"/>
      <c r="GA427" s="67"/>
      <c r="GB427" s="67"/>
      <c r="GC427" s="67"/>
      <c r="GD427" s="67"/>
      <c r="GE427" s="67"/>
      <c r="GF427" s="67"/>
      <c r="GG427" s="67"/>
      <c r="GH427" s="67"/>
      <c r="GI427" s="67"/>
      <c r="GJ427" s="67"/>
      <c r="GK427" s="67"/>
      <c r="GL427" s="67"/>
      <c r="GM427" s="67"/>
      <c r="GN427" s="67"/>
      <c r="GO427" s="67"/>
      <c r="GP427" s="67"/>
      <c r="GQ427" s="67"/>
      <c r="GR427" s="67"/>
      <c r="GS427" s="67"/>
      <c r="GT427" s="67"/>
      <c r="GU427" s="67"/>
      <c r="GV427" s="67"/>
      <c r="GW427" s="67"/>
      <c r="GX427" s="67"/>
      <c r="GY427" s="67"/>
      <c r="GZ427" s="67"/>
      <c r="HA427" s="67"/>
      <c r="HB427" s="67"/>
      <c r="HC427" s="67"/>
      <c r="HD427" s="67"/>
      <c r="HE427" s="67"/>
      <c r="HF427" s="67"/>
      <c r="HG427" s="67"/>
      <c r="HH427" s="67"/>
      <c r="HI427" s="67"/>
      <c r="HJ427" s="67"/>
      <c r="HK427" s="67"/>
      <c r="HL427" s="67"/>
      <c r="HM427" s="67"/>
      <c r="HN427" s="67"/>
      <c r="HO427" s="67"/>
      <c r="HP427" s="67"/>
      <c r="HQ427" s="67"/>
      <c r="HR427" s="67"/>
      <c r="HS427" s="67"/>
      <c r="HT427" s="67"/>
      <c r="HU427" s="67"/>
      <c r="HV427" s="67"/>
      <c r="HW427" s="67"/>
      <c r="HX427" s="67"/>
      <c r="HY427" s="67"/>
      <c r="HZ427" s="67"/>
      <c r="IA427" s="67"/>
      <c r="IB427" s="67"/>
      <c r="IC427" s="67"/>
      <c r="ID427" s="67"/>
      <c r="IE427" s="67"/>
      <c r="IF427" s="67"/>
      <c r="IG427" s="67"/>
      <c r="IH427" s="67"/>
      <c r="II427" s="67"/>
      <c r="IJ427" s="67"/>
      <c r="IK427" s="67"/>
      <c r="IL427" s="67"/>
      <c r="IM427" s="67"/>
      <c r="IN427" s="67"/>
      <c r="IO427" s="67"/>
      <c r="IP427" s="67"/>
      <c r="IQ427" s="67"/>
      <c r="IR427" s="67"/>
      <c r="IS427" s="67"/>
      <c r="IT427" s="67"/>
      <c r="IU427" s="67"/>
      <c r="IV427" s="67"/>
    </row>
    <row r="428" spans="1:12" ht="10.5" customHeight="1" outlineLevel="2">
      <c r="A428" s="29">
        <v>3</v>
      </c>
      <c r="B428" s="30">
        <v>2014</v>
      </c>
      <c r="C428" s="31" t="s">
        <v>240</v>
      </c>
      <c r="D428" s="32" t="s">
        <v>372</v>
      </c>
      <c r="E428" s="98" t="s">
        <v>290</v>
      </c>
      <c r="F428" s="406">
        <v>41700</v>
      </c>
      <c r="G428" s="31" t="s">
        <v>1352</v>
      </c>
      <c r="H428" s="29">
        <v>10</v>
      </c>
      <c r="I428" s="31" t="s">
        <v>384</v>
      </c>
      <c r="J428" s="40"/>
      <c r="K428" s="67"/>
      <c r="L428" s="67"/>
    </row>
    <row r="429" spans="1:12" ht="10.5" customHeight="1" outlineLevel="2">
      <c r="A429" s="29">
        <v>10</v>
      </c>
      <c r="B429" s="29">
        <v>2014</v>
      </c>
      <c r="C429" s="31" t="s">
        <v>240</v>
      </c>
      <c r="D429" s="104" t="s">
        <v>372</v>
      </c>
      <c r="E429" s="31" t="s">
        <v>286</v>
      </c>
      <c r="F429" s="409">
        <v>41924</v>
      </c>
      <c r="G429" s="31" t="s">
        <v>1618</v>
      </c>
      <c r="H429" s="29">
        <v>7</v>
      </c>
      <c r="I429" s="31" t="s">
        <v>274</v>
      </c>
      <c r="J429" s="58"/>
      <c r="K429" s="67"/>
      <c r="L429" s="67"/>
    </row>
    <row r="430" spans="1:16" s="52" customFormat="1" ht="10.5" customHeight="1" outlineLevel="2">
      <c r="A430" s="273">
        <v>3</v>
      </c>
      <c r="B430" s="270">
        <v>2015</v>
      </c>
      <c r="C430" s="274" t="s">
        <v>240</v>
      </c>
      <c r="D430" s="277" t="s">
        <v>372</v>
      </c>
      <c r="E430" s="274" t="s">
        <v>290</v>
      </c>
      <c r="F430" s="408">
        <v>42064</v>
      </c>
      <c r="G430" s="274" t="s">
        <v>1762</v>
      </c>
      <c r="H430" s="270">
        <v>10</v>
      </c>
      <c r="I430" s="274" t="s">
        <v>384</v>
      </c>
      <c r="J430" s="58"/>
      <c r="K430" s="67"/>
      <c r="L430" s="67"/>
      <c r="P430" s="55"/>
    </row>
    <row r="431" spans="1:16" s="60" customFormat="1" ht="10.5" customHeight="1" outlineLevel="2">
      <c r="A431" s="273">
        <v>3</v>
      </c>
      <c r="B431" s="270">
        <v>2015</v>
      </c>
      <c r="C431" s="274" t="s">
        <v>240</v>
      </c>
      <c r="D431" s="277" t="s">
        <v>372</v>
      </c>
      <c r="E431" s="274" t="s">
        <v>290</v>
      </c>
      <c r="F431" s="408">
        <v>42064</v>
      </c>
      <c r="G431" s="274" t="s">
        <v>1352</v>
      </c>
      <c r="H431" s="270">
        <v>7</v>
      </c>
      <c r="I431" s="274" t="s">
        <v>88</v>
      </c>
      <c r="J431" s="48"/>
      <c r="K431" s="67"/>
      <c r="L431" s="67"/>
      <c r="M431" s="52"/>
      <c r="P431" s="72"/>
    </row>
    <row r="432" spans="1:16" s="60" customFormat="1" ht="10.5" customHeight="1" outlineLevel="2">
      <c r="A432" s="273">
        <v>3</v>
      </c>
      <c r="B432" s="270">
        <v>2015</v>
      </c>
      <c r="C432" s="274" t="s">
        <v>240</v>
      </c>
      <c r="D432" s="277" t="s">
        <v>372</v>
      </c>
      <c r="E432" s="274" t="s">
        <v>290</v>
      </c>
      <c r="F432" s="408">
        <v>42064</v>
      </c>
      <c r="G432" s="274" t="s">
        <v>1763</v>
      </c>
      <c r="H432" s="270">
        <v>10</v>
      </c>
      <c r="I432" s="274" t="s">
        <v>294</v>
      </c>
      <c r="J432" s="40"/>
      <c r="K432" s="67"/>
      <c r="L432" s="67"/>
      <c r="M432" s="52"/>
      <c r="P432" s="72"/>
    </row>
    <row r="433" spans="1:256" s="26" customFormat="1" ht="10.5" customHeight="1" outlineLevel="2">
      <c r="A433" s="270">
        <v>6</v>
      </c>
      <c r="B433" s="270">
        <v>2015</v>
      </c>
      <c r="C433" s="274" t="s">
        <v>240</v>
      </c>
      <c r="D433" s="274" t="s">
        <v>372</v>
      </c>
      <c r="E433" s="274" t="s">
        <v>208</v>
      </c>
      <c r="F433" s="408">
        <v>42169</v>
      </c>
      <c r="G433" s="274" t="s">
        <v>1917</v>
      </c>
      <c r="H433" s="270">
        <v>10</v>
      </c>
      <c r="I433" s="274" t="s">
        <v>164</v>
      </c>
      <c r="J433" s="269"/>
      <c r="K433" s="269"/>
      <c r="L433" s="269"/>
      <c r="M433" s="93"/>
      <c r="N433" s="15"/>
      <c r="O433" s="15"/>
      <c r="P433" s="304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16" s="269" customFormat="1" ht="10.5" customHeight="1" outlineLevel="2">
      <c r="A434" s="270">
        <v>10</v>
      </c>
      <c r="B434" s="273">
        <v>2015</v>
      </c>
      <c r="C434" s="274" t="s">
        <v>240</v>
      </c>
      <c r="D434" s="274" t="s">
        <v>372</v>
      </c>
      <c r="E434" s="276" t="s">
        <v>286</v>
      </c>
      <c r="F434" s="408">
        <v>42288</v>
      </c>
      <c r="G434" s="274" t="s">
        <v>2039</v>
      </c>
      <c r="H434" s="270">
        <v>3</v>
      </c>
      <c r="I434" s="269" t="s">
        <v>315</v>
      </c>
      <c r="P434" s="270"/>
    </row>
    <row r="435" spans="1:16" s="269" customFormat="1" ht="10.5" customHeight="1" outlineLevel="1">
      <c r="A435" s="270"/>
      <c r="B435" s="273"/>
      <c r="C435" s="274"/>
      <c r="D435" s="274" t="s">
        <v>413</v>
      </c>
      <c r="E435" s="276"/>
      <c r="F435" s="408"/>
      <c r="G435" s="274"/>
      <c r="H435" s="270">
        <f>SUBTOTAL(9,H425:H434)</f>
        <v>70</v>
      </c>
      <c r="P435" s="270"/>
    </row>
    <row r="436" spans="1:16" s="60" customFormat="1" ht="10.5" customHeight="1" outlineLevel="2">
      <c r="A436" s="36">
        <v>3</v>
      </c>
      <c r="B436" s="36">
        <v>2013</v>
      </c>
      <c r="C436" s="38" t="s">
        <v>240</v>
      </c>
      <c r="D436" s="39" t="s">
        <v>19</v>
      </c>
      <c r="E436" s="38" t="s">
        <v>290</v>
      </c>
      <c r="F436" s="407">
        <v>41336</v>
      </c>
      <c r="G436" s="38" t="s">
        <v>458</v>
      </c>
      <c r="H436" s="36">
        <v>10</v>
      </c>
      <c r="I436" s="38" t="s">
        <v>362</v>
      </c>
      <c r="J436" s="40"/>
      <c r="K436" s="40"/>
      <c r="L436" s="40"/>
      <c r="M436" s="52"/>
      <c r="P436" s="72"/>
    </row>
    <row r="437" spans="1:256" s="67" customFormat="1" ht="10.5" customHeight="1" outlineLevel="2">
      <c r="A437" s="36">
        <v>6</v>
      </c>
      <c r="B437" s="36">
        <v>2013</v>
      </c>
      <c r="C437" s="45" t="s">
        <v>240</v>
      </c>
      <c r="D437" s="271" t="s">
        <v>19</v>
      </c>
      <c r="E437" s="38" t="s">
        <v>208</v>
      </c>
      <c r="F437" s="407">
        <v>41434</v>
      </c>
      <c r="G437" s="38" t="s">
        <v>1117</v>
      </c>
      <c r="H437" s="36">
        <v>10</v>
      </c>
      <c r="I437" s="38" t="s">
        <v>793</v>
      </c>
      <c r="J437" s="87"/>
      <c r="M437" s="60"/>
      <c r="N437" s="58"/>
      <c r="O437" s="58"/>
      <c r="P437" s="41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  <c r="EK437" s="58"/>
      <c r="EL437" s="58"/>
      <c r="EM437" s="58"/>
      <c r="EN437" s="58"/>
      <c r="EO437" s="58"/>
      <c r="EP437" s="58"/>
      <c r="EQ437" s="58"/>
      <c r="ER437" s="58"/>
      <c r="ES437" s="58"/>
      <c r="ET437" s="58"/>
      <c r="EU437" s="58"/>
      <c r="EV437" s="58"/>
      <c r="EW437" s="58"/>
      <c r="EX437" s="58"/>
      <c r="EY437" s="58"/>
      <c r="EZ437" s="58"/>
      <c r="FA437" s="58"/>
      <c r="FB437" s="58"/>
      <c r="FC437" s="58"/>
      <c r="FD437" s="58"/>
      <c r="FE437" s="58"/>
      <c r="FF437" s="58"/>
      <c r="FG437" s="58"/>
      <c r="FH437" s="58"/>
      <c r="FI437" s="58"/>
      <c r="FJ437" s="58"/>
      <c r="FK437" s="58"/>
      <c r="FL437" s="58"/>
      <c r="FM437" s="58"/>
      <c r="FN437" s="58"/>
      <c r="FO437" s="58"/>
      <c r="FP437" s="58"/>
      <c r="FQ437" s="58"/>
      <c r="FR437" s="58"/>
      <c r="FS437" s="58"/>
      <c r="FT437" s="58"/>
      <c r="FU437" s="58"/>
      <c r="FV437" s="58"/>
      <c r="FW437" s="58"/>
      <c r="FX437" s="58"/>
      <c r="FY437" s="58"/>
      <c r="FZ437" s="58"/>
      <c r="GA437" s="58"/>
      <c r="GB437" s="58"/>
      <c r="GC437" s="58"/>
      <c r="GD437" s="58"/>
      <c r="GE437" s="58"/>
      <c r="GF437" s="58"/>
      <c r="GG437" s="58"/>
      <c r="GH437" s="58"/>
      <c r="GI437" s="58"/>
      <c r="GJ437" s="58"/>
      <c r="GK437" s="58"/>
      <c r="GL437" s="58"/>
      <c r="GM437" s="58"/>
      <c r="GN437" s="58"/>
      <c r="GO437" s="58"/>
      <c r="GP437" s="58"/>
      <c r="GQ437" s="58"/>
      <c r="GR437" s="58"/>
      <c r="GS437" s="58"/>
      <c r="GT437" s="58"/>
      <c r="GU437" s="58"/>
      <c r="GV437" s="58"/>
      <c r="GW437" s="58"/>
      <c r="GX437" s="58"/>
      <c r="GY437" s="58"/>
      <c r="GZ437" s="58"/>
      <c r="HA437" s="58"/>
      <c r="HB437" s="58"/>
      <c r="HC437" s="58"/>
      <c r="HD437" s="58"/>
      <c r="HE437" s="58"/>
      <c r="HF437" s="58"/>
      <c r="HG437" s="58"/>
      <c r="HH437" s="58"/>
      <c r="HI437" s="58"/>
      <c r="HJ437" s="58"/>
      <c r="HK437" s="58"/>
      <c r="HL437" s="58"/>
      <c r="HM437" s="58"/>
      <c r="HN437" s="58"/>
      <c r="HO437" s="58"/>
      <c r="HP437" s="58"/>
      <c r="HQ437" s="58"/>
      <c r="HR437" s="58"/>
      <c r="HS437" s="58"/>
      <c r="HT437" s="58"/>
      <c r="HU437" s="58"/>
      <c r="HV437" s="58"/>
      <c r="HW437" s="58"/>
      <c r="HX437" s="58"/>
      <c r="HY437" s="58"/>
      <c r="HZ437" s="58"/>
      <c r="IA437" s="58"/>
      <c r="IB437" s="58"/>
      <c r="IC437" s="58"/>
      <c r="ID437" s="58"/>
      <c r="IE437" s="58"/>
      <c r="IF437" s="58"/>
      <c r="IG437" s="58"/>
      <c r="IH437" s="58"/>
      <c r="II437" s="58"/>
      <c r="IJ437" s="58"/>
      <c r="IK437" s="58"/>
      <c r="IL437" s="58"/>
      <c r="IM437" s="58"/>
      <c r="IN437" s="58"/>
      <c r="IO437" s="58"/>
      <c r="IP437" s="58"/>
      <c r="IQ437" s="58"/>
      <c r="IR437" s="58"/>
      <c r="IS437" s="58"/>
      <c r="IT437" s="58"/>
      <c r="IU437" s="58"/>
      <c r="IV437" s="58"/>
    </row>
    <row r="438" spans="1:256" s="67" customFormat="1" ht="10.5" customHeight="1" outlineLevel="2">
      <c r="A438" s="128">
        <v>6</v>
      </c>
      <c r="B438" s="36">
        <v>2013</v>
      </c>
      <c r="C438" s="45" t="s">
        <v>240</v>
      </c>
      <c r="D438" s="271" t="s">
        <v>19</v>
      </c>
      <c r="E438" s="38" t="s">
        <v>1064</v>
      </c>
      <c r="F438" s="407">
        <v>41440</v>
      </c>
      <c r="G438" s="38" t="s">
        <v>1117</v>
      </c>
      <c r="H438" s="36">
        <v>15</v>
      </c>
      <c r="I438" s="38" t="s">
        <v>1118</v>
      </c>
      <c r="J438" s="88"/>
      <c r="M438" s="60"/>
      <c r="N438" s="58"/>
      <c r="O438" s="58"/>
      <c r="P438" s="41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  <c r="EK438" s="58"/>
      <c r="EL438" s="58"/>
      <c r="EM438" s="58"/>
      <c r="EN438" s="58"/>
      <c r="EO438" s="58"/>
      <c r="EP438" s="58"/>
      <c r="EQ438" s="58"/>
      <c r="ER438" s="58"/>
      <c r="ES438" s="58"/>
      <c r="ET438" s="58"/>
      <c r="EU438" s="58"/>
      <c r="EV438" s="58"/>
      <c r="EW438" s="58"/>
      <c r="EX438" s="58"/>
      <c r="EY438" s="58"/>
      <c r="EZ438" s="58"/>
      <c r="FA438" s="58"/>
      <c r="FB438" s="58"/>
      <c r="FC438" s="58"/>
      <c r="FD438" s="58"/>
      <c r="FE438" s="58"/>
      <c r="FF438" s="58"/>
      <c r="FG438" s="58"/>
      <c r="FH438" s="58"/>
      <c r="FI438" s="58"/>
      <c r="FJ438" s="58"/>
      <c r="FK438" s="58"/>
      <c r="FL438" s="58"/>
      <c r="FM438" s="58"/>
      <c r="FN438" s="58"/>
      <c r="FO438" s="58"/>
      <c r="FP438" s="58"/>
      <c r="FQ438" s="58"/>
      <c r="FR438" s="58"/>
      <c r="FS438" s="58"/>
      <c r="FT438" s="58"/>
      <c r="FU438" s="58"/>
      <c r="FV438" s="58"/>
      <c r="FW438" s="58"/>
      <c r="FX438" s="58"/>
      <c r="FY438" s="58"/>
      <c r="FZ438" s="58"/>
      <c r="GA438" s="58"/>
      <c r="GB438" s="58"/>
      <c r="GC438" s="58"/>
      <c r="GD438" s="58"/>
      <c r="GE438" s="58"/>
      <c r="GF438" s="58"/>
      <c r="GG438" s="58"/>
      <c r="GH438" s="58"/>
      <c r="GI438" s="58"/>
      <c r="GJ438" s="58"/>
      <c r="GK438" s="58"/>
      <c r="GL438" s="58"/>
      <c r="GM438" s="58"/>
      <c r="GN438" s="58"/>
      <c r="GO438" s="58"/>
      <c r="GP438" s="58"/>
      <c r="GQ438" s="58"/>
      <c r="GR438" s="58"/>
      <c r="GS438" s="58"/>
      <c r="GT438" s="58"/>
      <c r="GU438" s="58"/>
      <c r="GV438" s="58"/>
      <c r="GW438" s="58"/>
      <c r="GX438" s="58"/>
      <c r="GY438" s="58"/>
      <c r="GZ438" s="58"/>
      <c r="HA438" s="58"/>
      <c r="HB438" s="58"/>
      <c r="HC438" s="58"/>
      <c r="HD438" s="58"/>
      <c r="HE438" s="58"/>
      <c r="HF438" s="58"/>
      <c r="HG438" s="58"/>
      <c r="HH438" s="58"/>
      <c r="HI438" s="58"/>
      <c r="HJ438" s="58"/>
      <c r="HK438" s="58"/>
      <c r="HL438" s="58"/>
      <c r="HM438" s="58"/>
      <c r="HN438" s="58"/>
      <c r="HO438" s="58"/>
      <c r="HP438" s="58"/>
      <c r="HQ438" s="58"/>
      <c r="HR438" s="58"/>
      <c r="HS438" s="58"/>
      <c r="HT438" s="58"/>
      <c r="HU438" s="58"/>
      <c r="HV438" s="58"/>
      <c r="HW438" s="58"/>
      <c r="HX438" s="58"/>
      <c r="HY438" s="58"/>
      <c r="HZ438" s="58"/>
      <c r="IA438" s="58"/>
      <c r="IB438" s="58"/>
      <c r="IC438" s="58"/>
      <c r="ID438" s="58"/>
      <c r="IE438" s="58"/>
      <c r="IF438" s="58"/>
      <c r="IG438" s="58"/>
      <c r="IH438" s="58"/>
      <c r="II438" s="58"/>
      <c r="IJ438" s="58"/>
      <c r="IK438" s="58"/>
      <c r="IL438" s="58"/>
      <c r="IM438" s="58"/>
      <c r="IN438" s="58"/>
      <c r="IO438" s="58"/>
      <c r="IP438" s="58"/>
      <c r="IQ438" s="58"/>
      <c r="IR438" s="58"/>
      <c r="IS438" s="58"/>
      <c r="IT438" s="58"/>
      <c r="IU438" s="58"/>
      <c r="IV438" s="58"/>
    </row>
    <row r="439" spans="1:256" s="67" customFormat="1" ht="10.5" customHeight="1" outlineLevel="2">
      <c r="A439" s="29">
        <v>3</v>
      </c>
      <c r="B439" s="30">
        <v>2014</v>
      </c>
      <c r="C439" s="31" t="s">
        <v>240</v>
      </c>
      <c r="D439" s="32" t="s">
        <v>19</v>
      </c>
      <c r="E439" s="98" t="s">
        <v>290</v>
      </c>
      <c r="F439" s="406">
        <v>41700</v>
      </c>
      <c r="G439" s="31" t="s">
        <v>1117</v>
      </c>
      <c r="H439" s="29">
        <v>10</v>
      </c>
      <c r="I439" s="31" t="s">
        <v>494</v>
      </c>
      <c r="J439" s="34"/>
      <c r="M439" s="60"/>
      <c r="N439" s="58"/>
      <c r="O439" s="58"/>
      <c r="P439" s="41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  <c r="EL439" s="58"/>
      <c r="EM439" s="58"/>
      <c r="EN439" s="58"/>
      <c r="EO439" s="58"/>
      <c r="EP439" s="58"/>
      <c r="EQ439" s="58"/>
      <c r="ER439" s="58"/>
      <c r="ES439" s="58"/>
      <c r="ET439" s="58"/>
      <c r="EU439" s="58"/>
      <c r="EV439" s="58"/>
      <c r="EW439" s="58"/>
      <c r="EX439" s="58"/>
      <c r="EY439" s="58"/>
      <c r="EZ439" s="58"/>
      <c r="FA439" s="58"/>
      <c r="FB439" s="58"/>
      <c r="FC439" s="58"/>
      <c r="FD439" s="58"/>
      <c r="FE439" s="58"/>
      <c r="FF439" s="58"/>
      <c r="FG439" s="58"/>
      <c r="FH439" s="58"/>
      <c r="FI439" s="58"/>
      <c r="FJ439" s="58"/>
      <c r="FK439" s="58"/>
      <c r="FL439" s="58"/>
      <c r="FM439" s="58"/>
      <c r="FN439" s="58"/>
      <c r="FO439" s="58"/>
      <c r="FP439" s="58"/>
      <c r="FQ439" s="58"/>
      <c r="FR439" s="58"/>
      <c r="FS439" s="58"/>
      <c r="FT439" s="58"/>
      <c r="FU439" s="58"/>
      <c r="FV439" s="58"/>
      <c r="FW439" s="58"/>
      <c r="FX439" s="58"/>
      <c r="FY439" s="58"/>
      <c r="FZ439" s="58"/>
      <c r="GA439" s="58"/>
      <c r="GB439" s="58"/>
      <c r="GC439" s="58"/>
      <c r="GD439" s="58"/>
      <c r="GE439" s="58"/>
      <c r="GF439" s="58"/>
      <c r="GG439" s="58"/>
      <c r="GH439" s="58"/>
      <c r="GI439" s="58"/>
      <c r="GJ439" s="58"/>
      <c r="GK439" s="58"/>
      <c r="GL439" s="58"/>
      <c r="GM439" s="58"/>
      <c r="GN439" s="58"/>
      <c r="GO439" s="58"/>
      <c r="GP439" s="58"/>
      <c r="GQ439" s="58"/>
      <c r="GR439" s="58"/>
      <c r="GS439" s="58"/>
      <c r="GT439" s="58"/>
      <c r="GU439" s="58"/>
      <c r="GV439" s="58"/>
      <c r="GW439" s="58"/>
      <c r="GX439" s="58"/>
      <c r="GY439" s="58"/>
      <c r="GZ439" s="58"/>
      <c r="HA439" s="58"/>
      <c r="HB439" s="58"/>
      <c r="HC439" s="58"/>
      <c r="HD439" s="58"/>
      <c r="HE439" s="58"/>
      <c r="HF439" s="58"/>
      <c r="HG439" s="58"/>
      <c r="HH439" s="58"/>
      <c r="HI439" s="58"/>
      <c r="HJ439" s="58"/>
      <c r="HK439" s="58"/>
      <c r="HL439" s="58"/>
      <c r="HM439" s="58"/>
      <c r="HN439" s="58"/>
      <c r="HO439" s="58"/>
      <c r="HP439" s="58"/>
      <c r="HQ439" s="58"/>
      <c r="HR439" s="58"/>
      <c r="HS439" s="58"/>
      <c r="HT439" s="58"/>
      <c r="HU439" s="58"/>
      <c r="HV439" s="58"/>
      <c r="HW439" s="58"/>
      <c r="HX439" s="58"/>
      <c r="HY439" s="58"/>
      <c r="HZ439" s="58"/>
      <c r="IA439" s="58"/>
      <c r="IB439" s="58"/>
      <c r="IC439" s="58"/>
      <c r="ID439" s="58"/>
      <c r="IE439" s="58"/>
      <c r="IF439" s="58"/>
      <c r="IG439" s="58"/>
      <c r="IH439" s="58"/>
      <c r="II439" s="58"/>
      <c r="IJ439" s="58"/>
      <c r="IK439" s="58"/>
      <c r="IL439" s="58"/>
      <c r="IM439" s="58"/>
      <c r="IN439" s="58"/>
      <c r="IO439" s="58"/>
      <c r="IP439" s="58"/>
      <c r="IQ439" s="58"/>
      <c r="IR439" s="58"/>
      <c r="IS439" s="58"/>
      <c r="IT439" s="58"/>
      <c r="IU439" s="58"/>
      <c r="IV439" s="58"/>
    </row>
    <row r="440" spans="1:256" s="67" customFormat="1" ht="10.5" customHeight="1" outlineLevel="2">
      <c r="A440" s="29">
        <v>3</v>
      </c>
      <c r="B440" s="30">
        <v>2014</v>
      </c>
      <c r="C440" s="31" t="s">
        <v>240</v>
      </c>
      <c r="D440" s="32" t="s">
        <v>19</v>
      </c>
      <c r="E440" s="98" t="s">
        <v>290</v>
      </c>
      <c r="F440" s="406">
        <v>41700</v>
      </c>
      <c r="G440" s="31" t="s">
        <v>458</v>
      </c>
      <c r="H440" s="29">
        <v>3</v>
      </c>
      <c r="I440" s="31" t="s">
        <v>349</v>
      </c>
      <c r="J440" s="34"/>
      <c r="K440" s="40"/>
      <c r="L440" s="40"/>
      <c r="M440" s="60"/>
      <c r="N440" s="58"/>
      <c r="O440" s="58"/>
      <c r="P440" s="41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  <c r="EK440" s="58"/>
      <c r="EL440" s="58"/>
      <c r="EM440" s="58"/>
      <c r="EN440" s="58"/>
      <c r="EO440" s="58"/>
      <c r="EP440" s="58"/>
      <c r="EQ440" s="58"/>
      <c r="ER440" s="58"/>
      <c r="ES440" s="58"/>
      <c r="ET440" s="58"/>
      <c r="EU440" s="58"/>
      <c r="EV440" s="58"/>
      <c r="EW440" s="58"/>
      <c r="EX440" s="58"/>
      <c r="EY440" s="58"/>
      <c r="EZ440" s="58"/>
      <c r="FA440" s="58"/>
      <c r="FB440" s="58"/>
      <c r="FC440" s="58"/>
      <c r="FD440" s="58"/>
      <c r="FE440" s="58"/>
      <c r="FF440" s="58"/>
      <c r="FG440" s="58"/>
      <c r="FH440" s="58"/>
      <c r="FI440" s="58"/>
      <c r="FJ440" s="58"/>
      <c r="FK440" s="58"/>
      <c r="FL440" s="58"/>
      <c r="FM440" s="58"/>
      <c r="FN440" s="58"/>
      <c r="FO440" s="58"/>
      <c r="FP440" s="58"/>
      <c r="FQ440" s="58"/>
      <c r="FR440" s="58"/>
      <c r="FS440" s="58"/>
      <c r="FT440" s="58"/>
      <c r="FU440" s="58"/>
      <c r="FV440" s="58"/>
      <c r="FW440" s="58"/>
      <c r="FX440" s="58"/>
      <c r="FY440" s="58"/>
      <c r="FZ440" s="58"/>
      <c r="GA440" s="58"/>
      <c r="GB440" s="58"/>
      <c r="GC440" s="58"/>
      <c r="GD440" s="58"/>
      <c r="GE440" s="58"/>
      <c r="GF440" s="58"/>
      <c r="GG440" s="58"/>
      <c r="GH440" s="58"/>
      <c r="GI440" s="58"/>
      <c r="GJ440" s="58"/>
      <c r="GK440" s="58"/>
      <c r="GL440" s="58"/>
      <c r="GM440" s="58"/>
      <c r="GN440" s="58"/>
      <c r="GO440" s="58"/>
      <c r="GP440" s="58"/>
      <c r="GQ440" s="58"/>
      <c r="GR440" s="58"/>
      <c r="GS440" s="58"/>
      <c r="GT440" s="58"/>
      <c r="GU440" s="58"/>
      <c r="GV440" s="58"/>
      <c r="GW440" s="58"/>
      <c r="GX440" s="58"/>
      <c r="GY440" s="58"/>
      <c r="GZ440" s="58"/>
      <c r="HA440" s="58"/>
      <c r="HB440" s="58"/>
      <c r="HC440" s="58"/>
      <c r="HD440" s="58"/>
      <c r="HE440" s="58"/>
      <c r="HF440" s="58"/>
      <c r="HG440" s="58"/>
      <c r="HH440" s="58"/>
      <c r="HI440" s="58"/>
      <c r="HJ440" s="58"/>
      <c r="HK440" s="58"/>
      <c r="HL440" s="58"/>
      <c r="HM440" s="58"/>
      <c r="HN440" s="58"/>
      <c r="HO440" s="58"/>
      <c r="HP440" s="58"/>
      <c r="HQ440" s="58"/>
      <c r="HR440" s="58"/>
      <c r="HS440" s="58"/>
      <c r="HT440" s="58"/>
      <c r="HU440" s="58"/>
      <c r="HV440" s="58"/>
      <c r="HW440" s="58"/>
      <c r="HX440" s="58"/>
      <c r="HY440" s="58"/>
      <c r="HZ440" s="58"/>
      <c r="IA440" s="58"/>
      <c r="IB440" s="58"/>
      <c r="IC440" s="58"/>
      <c r="ID440" s="58"/>
      <c r="IE440" s="58"/>
      <c r="IF440" s="58"/>
      <c r="IG440" s="58"/>
      <c r="IH440" s="58"/>
      <c r="II440" s="58"/>
      <c r="IJ440" s="58"/>
      <c r="IK440" s="58"/>
      <c r="IL440" s="58"/>
      <c r="IM440" s="58"/>
      <c r="IN440" s="58"/>
      <c r="IO440" s="58"/>
      <c r="IP440" s="58"/>
      <c r="IQ440" s="58"/>
      <c r="IR440" s="58"/>
      <c r="IS440" s="58"/>
      <c r="IT440" s="58"/>
      <c r="IU440" s="58"/>
      <c r="IV440" s="58"/>
    </row>
    <row r="441" spans="1:16" s="54" customFormat="1" ht="10.5" customHeight="1" outlineLevel="2">
      <c r="A441" s="29">
        <v>5</v>
      </c>
      <c r="B441" s="30">
        <v>2014</v>
      </c>
      <c r="C441" s="31" t="s">
        <v>240</v>
      </c>
      <c r="D441" s="32" t="s">
        <v>19</v>
      </c>
      <c r="E441" s="98" t="s">
        <v>248</v>
      </c>
      <c r="F441" s="406">
        <v>41776</v>
      </c>
      <c r="G441" s="31" t="s">
        <v>1117</v>
      </c>
      <c r="H441" s="29">
        <v>5</v>
      </c>
      <c r="I441" s="31" t="s">
        <v>267</v>
      </c>
      <c r="J441" s="52" t="s">
        <v>1821</v>
      </c>
      <c r="K441" s="40"/>
      <c r="L441" s="62" t="s">
        <v>2108</v>
      </c>
      <c r="M441" s="69"/>
      <c r="P441" s="74"/>
    </row>
    <row r="442" spans="1:16" s="60" customFormat="1" ht="10.5" customHeight="1" outlineLevel="2">
      <c r="A442" s="29">
        <v>10</v>
      </c>
      <c r="B442" s="29">
        <v>2014</v>
      </c>
      <c r="C442" s="31" t="s">
        <v>240</v>
      </c>
      <c r="D442" s="104" t="s">
        <v>19</v>
      </c>
      <c r="E442" s="31" t="s">
        <v>286</v>
      </c>
      <c r="F442" s="409">
        <v>41924</v>
      </c>
      <c r="G442" s="31" t="s">
        <v>1619</v>
      </c>
      <c r="H442" s="29">
        <v>7</v>
      </c>
      <c r="I442" s="31" t="s">
        <v>324</v>
      </c>
      <c r="J442" s="87"/>
      <c r="K442" s="67"/>
      <c r="L442" s="67"/>
      <c r="M442" s="52"/>
      <c r="P442" s="72"/>
    </row>
    <row r="443" spans="1:16" s="60" customFormat="1" ht="10.5" customHeight="1" outlineLevel="2">
      <c r="A443" s="273">
        <v>3</v>
      </c>
      <c r="B443" s="270">
        <v>2015</v>
      </c>
      <c r="C443" s="274" t="s">
        <v>240</v>
      </c>
      <c r="D443" s="277" t="s">
        <v>19</v>
      </c>
      <c r="E443" s="274" t="s">
        <v>290</v>
      </c>
      <c r="F443" s="408">
        <v>42064</v>
      </c>
      <c r="G443" s="274" t="s">
        <v>1764</v>
      </c>
      <c r="H443" s="270">
        <v>7</v>
      </c>
      <c r="I443" s="274" t="s">
        <v>516</v>
      </c>
      <c r="J443" s="88"/>
      <c r="K443" s="67"/>
      <c r="L443" s="67"/>
      <c r="M443" s="52"/>
      <c r="P443" s="72"/>
    </row>
    <row r="444" spans="1:16" s="290" customFormat="1" ht="10.5" customHeight="1" outlineLevel="2">
      <c r="A444" s="273">
        <v>3</v>
      </c>
      <c r="B444" s="270">
        <v>2015</v>
      </c>
      <c r="C444" s="274" t="s">
        <v>240</v>
      </c>
      <c r="D444" s="277" t="s">
        <v>19</v>
      </c>
      <c r="E444" s="274" t="s">
        <v>290</v>
      </c>
      <c r="F444" s="408">
        <v>42064</v>
      </c>
      <c r="G444" s="274" t="s">
        <v>458</v>
      </c>
      <c r="H444" s="270">
        <v>7</v>
      </c>
      <c r="I444" s="274" t="s">
        <v>360</v>
      </c>
      <c r="J444" s="40"/>
      <c r="K444" s="67"/>
      <c r="L444" s="67"/>
      <c r="P444" s="280"/>
    </row>
    <row r="445" spans="1:16" s="290" customFormat="1" ht="10.5" customHeight="1" outlineLevel="1">
      <c r="A445" s="273"/>
      <c r="B445" s="270"/>
      <c r="C445" s="274"/>
      <c r="D445" s="277" t="s">
        <v>20</v>
      </c>
      <c r="E445" s="274"/>
      <c r="F445" s="408"/>
      <c r="G445" s="274"/>
      <c r="H445" s="270">
        <f>SUBTOTAL(9,H436:H444)</f>
        <v>74</v>
      </c>
      <c r="I445" s="274"/>
      <c r="J445" s="40"/>
      <c r="K445" s="67"/>
      <c r="L445" s="67"/>
      <c r="P445" s="280"/>
    </row>
    <row r="446" spans="1:16" s="290" customFormat="1" ht="10.5" customHeight="1" outlineLevel="2">
      <c r="A446" s="128">
        <v>6</v>
      </c>
      <c r="B446" s="36">
        <v>2013</v>
      </c>
      <c r="C446" s="45" t="s">
        <v>240</v>
      </c>
      <c r="D446" s="271" t="s">
        <v>59</v>
      </c>
      <c r="E446" s="38" t="s">
        <v>208</v>
      </c>
      <c r="F446" s="407">
        <v>41434</v>
      </c>
      <c r="G446" s="38" t="s">
        <v>1119</v>
      </c>
      <c r="H446" s="36">
        <v>10</v>
      </c>
      <c r="I446" s="38" t="s">
        <v>177</v>
      </c>
      <c r="J446" s="52"/>
      <c r="K446" s="48"/>
      <c r="L446" s="67"/>
      <c r="P446" s="280"/>
    </row>
    <row r="447" spans="1:16" s="60" customFormat="1" ht="10.5" customHeight="1" outlineLevel="2">
      <c r="A447" s="128">
        <v>6</v>
      </c>
      <c r="B447" s="36">
        <v>2013</v>
      </c>
      <c r="C447" s="45" t="s">
        <v>240</v>
      </c>
      <c r="D447" s="271" t="s">
        <v>59</v>
      </c>
      <c r="E447" s="38" t="s">
        <v>208</v>
      </c>
      <c r="F447" s="407">
        <v>41434</v>
      </c>
      <c r="G447" s="38" t="s">
        <v>1120</v>
      </c>
      <c r="H447" s="36">
        <v>10</v>
      </c>
      <c r="I447" s="38" t="s">
        <v>178</v>
      </c>
      <c r="J447" s="52"/>
      <c r="K447" s="48"/>
      <c r="L447" s="67"/>
      <c r="M447" s="52"/>
      <c r="P447" s="72"/>
    </row>
    <row r="448" spans="1:16" s="23" customFormat="1" ht="10.5" customHeight="1" outlineLevel="2">
      <c r="A448" s="36">
        <v>6</v>
      </c>
      <c r="B448" s="36">
        <v>2013</v>
      </c>
      <c r="C448" s="45" t="s">
        <v>240</v>
      </c>
      <c r="D448" s="271" t="s">
        <v>59</v>
      </c>
      <c r="E448" s="38" t="s">
        <v>208</v>
      </c>
      <c r="F448" s="407">
        <v>41434</v>
      </c>
      <c r="G448" s="38" t="s">
        <v>1121</v>
      </c>
      <c r="H448" s="36">
        <v>10</v>
      </c>
      <c r="I448" s="38" t="s">
        <v>140</v>
      </c>
      <c r="J448" s="52"/>
      <c r="K448" s="48"/>
      <c r="L448" s="67"/>
      <c r="M448" s="15"/>
      <c r="P448" s="194"/>
    </row>
    <row r="449" spans="1:16" s="23" customFormat="1" ht="10.5" customHeight="1" outlineLevel="2">
      <c r="A449" s="36">
        <v>6</v>
      </c>
      <c r="B449" s="36">
        <v>2013</v>
      </c>
      <c r="C449" s="45" t="s">
        <v>240</v>
      </c>
      <c r="D449" s="271" t="s">
        <v>59</v>
      </c>
      <c r="E449" s="38" t="s">
        <v>1064</v>
      </c>
      <c r="F449" s="407">
        <v>41440</v>
      </c>
      <c r="G449" s="38" t="s">
        <v>1120</v>
      </c>
      <c r="H449" s="36">
        <v>15</v>
      </c>
      <c r="I449" s="38" t="s">
        <v>1122</v>
      </c>
      <c r="J449" s="34"/>
      <c r="K449" s="48"/>
      <c r="L449" s="67"/>
      <c r="M449" s="26"/>
      <c r="P449" s="194"/>
    </row>
    <row r="450" spans="1:16" s="23" customFormat="1" ht="10.5" customHeight="1" outlineLevel="2">
      <c r="A450" s="36">
        <v>6</v>
      </c>
      <c r="B450" s="36">
        <v>2013</v>
      </c>
      <c r="C450" s="45" t="s">
        <v>240</v>
      </c>
      <c r="D450" s="271" t="s">
        <v>59</v>
      </c>
      <c r="E450" s="38" t="s">
        <v>1064</v>
      </c>
      <c r="F450" s="407">
        <v>41440</v>
      </c>
      <c r="G450" s="38" t="s">
        <v>1123</v>
      </c>
      <c r="H450" s="36">
        <v>10</v>
      </c>
      <c r="I450" s="38" t="s">
        <v>1124</v>
      </c>
      <c r="J450" s="62"/>
      <c r="K450" s="48"/>
      <c r="L450" s="67"/>
      <c r="M450" s="26"/>
      <c r="P450" s="194"/>
    </row>
    <row r="451" spans="1:16" s="18" customFormat="1" ht="10.5" customHeight="1" outlineLevel="2">
      <c r="A451" s="36">
        <v>6</v>
      </c>
      <c r="B451" s="36">
        <v>2013</v>
      </c>
      <c r="C451" s="45" t="s">
        <v>240</v>
      </c>
      <c r="D451" s="271" t="s">
        <v>59</v>
      </c>
      <c r="E451" s="38" t="s">
        <v>1064</v>
      </c>
      <c r="F451" s="407">
        <v>41440</v>
      </c>
      <c r="G451" s="38" t="s">
        <v>1123</v>
      </c>
      <c r="H451" s="36">
        <v>15</v>
      </c>
      <c r="I451" s="38" t="s">
        <v>1125</v>
      </c>
      <c r="J451" s="62"/>
      <c r="K451" s="67"/>
      <c r="L451" s="67"/>
      <c r="M451" s="26"/>
      <c r="P451" s="16"/>
    </row>
    <row r="452" spans="1:16" s="305" customFormat="1" ht="10.5" customHeight="1" outlineLevel="2">
      <c r="A452" s="29">
        <v>3</v>
      </c>
      <c r="B452" s="30">
        <v>2014</v>
      </c>
      <c r="C452" s="31" t="s">
        <v>240</v>
      </c>
      <c r="D452" s="32" t="s">
        <v>59</v>
      </c>
      <c r="E452" s="98" t="s">
        <v>290</v>
      </c>
      <c r="F452" s="406">
        <v>41700</v>
      </c>
      <c r="G452" s="31" t="s">
        <v>1353</v>
      </c>
      <c r="H452" s="29">
        <v>10</v>
      </c>
      <c r="I452" s="31" t="s">
        <v>350</v>
      </c>
      <c r="J452" s="62"/>
      <c r="K452" s="67"/>
      <c r="L452" s="67"/>
      <c r="P452" s="300"/>
    </row>
    <row r="453" spans="1:16" s="305" customFormat="1" ht="10.5" customHeight="1" outlineLevel="2">
      <c r="A453" s="29">
        <v>3</v>
      </c>
      <c r="B453" s="30">
        <v>2014</v>
      </c>
      <c r="C453" s="31" t="s">
        <v>240</v>
      </c>
      <c r="D453" s="32" t="s">
        <v>59</v>
      </c>
      <c r="E453" s="98" t="s">
        <v>290</v>
      </c>
      <c r="F453" s="406">
        <v>41700</v>
      </c>
      <c r="G453" s="31" t="s">
        <v>1354</v>
      </c>
      <c r="H453" s="29">
        <v>7</v>
      </c>
      <c r="I453" s="31" t="s">
        <v>145</v>
      </c>
      <c r="J453" s="62"/>
      <c r="K453" s="62"/>
      <c r="L453" s="62"/>
      <c r="P453" s="300"/>
    </row>
    <row r="454" spans="1:16" s="305" customFormat="1" ht="10.5" customHeight="1" outlineLevel="2">
      <c r="A454" s="29">
        <v>3</v>
      </c>
      <c r="B454" s="30">
        <v>2014</v>
      </c>
      <c r="C454" s="31" t="s">
        <v>240</v>
      </c>
      <c r="D454" s="32" t="s">
        <v>59</v>
      </c>
      <c r="E454" s="98" t="s">
        <v>290</v>
      </c>
      <c r="F454" s="406">
        <v>41700</v>
      </c>
      <c r="G454" s="31" t="s">
        <v>1355</v>
      </c>
      <c r="H454" s="29">
        <v>7</v>
      </c>
      <c r="I454" s="31" t="s">
        <v>100</v>
      </c>
      <c r="J454" s="62"/>
      <c r="K454" s="62"/>
      <c r="L454" s="62"/>
      <c r="P454" s="300"/>
    </row>
    <row r="455" spans="1:16" s="61" customFormat="1" ht="10.5" customHeight="1" outlineLevel="2">
      <c r="A455" s="29">
        <v>3</v>
      </c>
      <c r="B455" s="30">
        <v>2014</v>
      </c>
      <c r="C455" s="31" t="s">
        <v>240</v>
      </c>
      <c r="D455" s="32" t="s">
        <v>59</v>
      </c>
      <c r="E455" s="98" t="s">
        <v>290</v>
      </c>
      <c r="F455" s="406">
        <v>41700</v>
      </c>
      <c r="G455" s="31" t="s">
        <v>1356</v>
      </c>
      <c r="H455" s="29">
        <v>7</v>
      </c>
      <c r="I455" s="31" t="s">
        <v>27</v>
      </c>
      <c r="J455" s="62"/>
      <c r="K455" s="62"/>
      <c r="L455" s="62"/>
      <c r="M455" s="67"/>
      <c r="P455" s="73"/>
    </row>
    <row r="456" spans="1:16" s="40" customFormat="1" ht="10.5" customHeight="1" outlineLevel="2">
      <c r="A456" s="29">
        <v>3</v>
      </c>
      <c r="B456" s="30">
        <v>2014</v>
      </c>
      <c r="C456" s="31" t="s">
        <v>240</v>
      </c>
      <c r="D456" s="32" t="s">
        <v>59</v>
      </c>
      <c r="E456" s="98" t="s">
        <v>290</v>
      </c>
      <c r="F456" s="406">
        <v>41700</v>
      </c>
      <c r="G456" s="31" t="s">
        <v>1357</v>
      </c>
      <c r="H456" s="29">
        <v>10</v>
      </c>
      <c r="I456" s="31" t="s">
        <v>352</v>
      </c>
      <c r="J456" s="62"/>
      <c r="K456" s="62"/>
      <c r="L456" s="62"/>
      <c r="P456" s="36"/>
    </row>
    <row r="457" spans="1:16" s="40" customFormat="1" ht="10.5" customHeight="1" outlineLevel="2">
      <c r="A457" s="29">
        <v>3</v>
      </c>
      <c r="B457" s="30">
        <v>2014</v>
      </c>
      <c r="C457" s="31" t="s">
        <v>240</v>
      </c>
      <c r="D457" s="32" t="s">
        <v>59</v>
      </c>
      <c r="E457" s="98" t="s">
        <v>290</v>
      </c>
      <c r="F457" s="406">
        <v>41700</v>
      </c>
      <c r="G457" s="31" t="s">
        <v>1358</v>
      </c>
      <c r="H457" s="29">
        <v>10</v>
      </c>
      <c r="I457" s="31" t="s">
        <v>14</v>
      </c>
      <c r="J457" s="62"/>
      <c r="K457" s="67"/>
      <c r="L457" s="34"/>
      <c r="P457" s="36"/>
    </row>
    <row r="458" spans="1:16" s="40" customFormat="1" ht="10.5" customHeight="1" outlineLevel="2">
      <c r="A458" s="29">
        <v>6</v>
      </c>
      <c r="B458" s="30">
        <v>2014</v>
      </c>
      <c r="C458" s="31" t="s">
        <v>240</v>
      </c>
      <c r="D458" s="32" t="s">
        <v>59</v>
      </c>
      <c r="E458" s="98" t="s">
        <v>208</v>
      </c>
      <c r="F458" s="406">
        <v>41797</v>
      </c>
      <c r="G458" s="31" t="s">
        <v>1490</v>
      </c>
      <c r="H458" s="126">
        <v>10</v>
      </c>
      <c r="I458" s="130" t="s">
        <v>162</v>
      </c>
      <c r="J458" s="34"/>
      <c r="K458" s="62"/>
      <c r="L458" s="62"/>
      <c r="P458" s="36"/>
    </row>
    <row r="459" spans="1:16" s="61" customFormat="1" ht="10.5" customHeight="1" outlineLevel="2">
      <c r="A459" s="29">
        <v>6</v>
      </c>
      <c r="B459" s="30">
        <v>2014</v>
      </c>
      <c r="C459" s="31" t="s">
        <v>240</v>
      </c>
      <c r="D459" s="32" t="s">
        <v>59</v>
      </c>
      <c r="E459" s="98" t="s">
        <v>208</v>
      </c>
      <c r="F459" s="406">
        <v>41797</v>
      </c>
      <c r="G459" s="31" t="s">
        <v>1491</v>
      </c>
      <c r="H459" s="126">
        <v>10</v>
      </c>
      <c r="I459" s="130" t="s">
        <v>793</v>
      </c>
      <c r="J459" s="62"/>
      <c r="K459" s="67"/>
      <c r="L459" s="34"/>
      <c r="M459" s="67"/>
      <c r="P459" s="73"/>
    </row>
    <row r="460" spans="1:16" s="52" customFormat="1" ht="10.5" customHeight="1" outlineLevel="2">
      <c r="A460" s="29">
        <v>6</v>
      </c>
      <c r="B460" s="30">
        <v>2014</v>
      </c>
      <c r="C460" s="31" t="s">
        <v>240</v>
      </c>
      <c r="D460" s="32" t="s">
        <v>59</v>
      </c>
      <c r="E460" s="98" t="s">
        <v>1453</v>
      </c>
      <c r="F460" s="406">
        <v>41804</v>
      </c>
      <c r="G460" s="31" t="s">
        <v>1491</v>
      </c>
      <c r="H460" s="126">
        <v>10</v>
      </c>
      <c r="I460" s="130" t="s">
        <v>1492</v>
      </c>
      <c r="J460" s="34"/>
      <c r="K460" s="62"/>
      <c r="L460" s="62"/>
      <c r="M460" s="34"/>
      <c r="P460" s="55"/>
    </row>
    <row r="461" spans="1:16" s="52" customFormat="1" ht="10.5" customHeight="1" outlineLevel="2">
      <c r="A461" s="29">
        <v>6</v>
      </c>
      <c r="B461" s="30">
        <v>2014</v>
      </c>
      <c r="C461" s="31" t="s">
        <v>240</v>
      </c>
      <c r="D461" s="32" t="s">
        <v>59</v>
      </c>
      <c r="E461" s="98" t="s">
        <v>1453</v>
      </c>
      <c r="F461" s="406">
        <v>41804</v>
      </c>
      <c r="G461" s="31" t="s">
        <v>1490</v>
      </c>
      <c r="H461" s="126">
        <v>5</v>
      </c>
      <c r="I461" s="130" t="s">
        <v>1493</v>
      </c>
      <c r="J461" s="62"/>
      <c r="K461" s="67"/>
      <c r="L461" s="34"/>
      <c r="M461" s="34"/>
      <c r="P461" s="55"/>
    </row>
    <row r="462" spans="1:16" s="40" customFormat="1" ht="10.5" customHeight="1" outlineLevel="2">
      <c r="A462" s="273">
        <v>3</v>
      </c>
      <c r="B462" s="270">
        <v>2015</v>
      </c>
      <c r="C462" s="274" t="s">
        <v>240</v>
      </c>
      <c r="D462" s="277" t="s">
        <v>59</v>
      </c>
      <c r="E462" s="274" t="s">
        <v>290</v>
      </c>
      <c r="F462" s="408">
        <v>42064</v>
      </c>
      <c r="G462" s="274" t="s">
        <v>1765</v>
      </c>
      <c r="H462" s="270">
        <v>10</v>
      </c>
      <c r="I462" s="274" t="s">
        <v>350</v>
      </c>
      <c r="J462" s="62"/>
      <c r="K462" s="67"/>
      <c r="L462" s="34"/>
      <c r="P462" s="36"/>
    </row>
    <row r="463" spans="1:16" s="40" customFormat="1" ht="10.5" customHeight="1" outlineLevel="2">
      <c r="A463" s="273">
        <v>3</v>
      </c>
      <c r="B463" s="270">
        <v>2015</v>
      </c>
      <c r="C463" s="274" t="s">
        <v>240</v>
      </c>
      <c r="D463" s="277" t="s">
        <v>59</v>
      </c>
      <c r="E463" s="274" t="s">
        <v>290</v>
      </c>
      <c r="F463" s="408">
        <v>42064</v>
      </c>
      <c r="G463" s="274" t="s">
        <v>1766</v>
      </c>
      <c r="H463" s="270">
        <v>7</v>
      </c>
      <c r="I463" s="274" t="s">
        <v>365</v>
      </c>
      <c r="J463" s="62"/>
      <c r="K463" s="67"/>
      <c r="L463" s="48"/>
      <c r="P463" s="36"/>
    </row>
    <row r="464" spans="1:16" s="40" customFormat="1" ht="10.5" customHeight="1" outlineLevel="2">
      <c r="A464" s="273">
        <v>3</v>
      </c>
      <c r="B464" s="270">
        <v>2015</v>
      </c>
      <c r="C464" s="274" t="s">
        <v>240</v>
      </c>
      <c r="D464" s="277" t="s">
        <v>59</v>
      </c>
      <c r="E464" s="274" t="s">
        <v>290</v>
      </c>
      <c r="F464" s="408">
        <v>42064</v>
      </c>
      <c r="G464" s="274" t="s">
        <v>1767</v>
      </c>
      <c r="H464" s="270">
        <v>10</v>
      </c>
      <c r="I464" s="274" t="s">
        <v>494</v>
      </c>
      <c r="J464" s="48"/>
      <c r="K464" s="67"/>
      <c r="L464" s="48"/>
      <c r="P464" s="36"/>
    </row>
    <row r="465" spans="1:16" s="40" customFormat="1" ht="10.5" customHeight="1" outlineLevel="2">
      <c r="A465" s="273">
        <v>3</v>
      </c>
      <c r="B465" s="270">
        <v>2015</v>
      </c>
      <c r="C465" s="274" t="s">
        <v>240</v>
      </c>
      <c r="D465" s="277" t="s">
        <v>59</v>
      </c>
      <c r="E465" s="274" t="s">
        <v>290</v>
      </c>
      <c r="F465" s="408">
        <v>42064</v>
      </c>
      <c r="G465" s="274" t="s">
        <v>1768</v>
      </c>
      <c r="H465" s="270">
        <v>3</v>
      </c>
      <c r="I465" s="274" t="s">
        <v>90</v>
      </c>
      <c r="K465" s="67"/>
      <c r="L465" s="48"/>
      <c r="P465" s="36"/>
    </row>
    <row r="466" spans="1:16" s="40" customFormat="1" ht="10.5" customHeight="1" outlineLevel="1">
      <c r="A466" s="273"/>
      <c r="B466" s="270"/>
      <c r="C466" s="274"/>
      <c r="D466" s="277" t="s">
        <v>64</v>
      </c>
      <c r="E466" s="274"/>
      <c r="F466" s="408"/>
      <c r="G466" s="274"/>
      <c r="H466" s="270">
        <f>SUBTOTAL(9,H446:H465)</f>
        <v>186</v>
      </c>
      <c r="I466" s="274"/>
      <c r="K466" s="67"/>
      <c r="L466" s="48"/>
      <c r="P466" s="36"/>
    </row>
    <row r="467" spans="1:12" s="52" customFormat="1" ht="10.5" customHeight="1" outlineLevel="2">
      <c r="A467" s="273">
        <v>3</v>
      </c>
      <c r="B467" s="270">
        <v>2015</v>
      </c>
      <c r="C467" s="274" t="s">
        <v>488</v>
      </c>
      <c r="D467" s="277" t="s">
        <v>1844</v>
      </c>
      <c r="E467" s="274" t="s">
        <v>246</v>
      </c>
      <c r="F467" s="408">
        <v>42092</v>
      </c>
      <c r="G467" s="274" t="s">
        <v>1845</v>
      </c>
      <c r="H467" s="270">
        <v>5</v>
      </c>
      <c r="I467" s="274" t="s">
        <v>482</v>
      </c>
      <c r="J467" s="40"/>
      <c r="K467" s="67"/>
      <c r="L467" s="48"/>
    </row>
    <row r="468" spans="1:12" s="52" customFormat="1" ht="10.5" customHeight="1" outlineLevel="1">
      <c r="A468" s="273"/>
      <c r="B468" s="270"/>
      <c r="C468" s="274"/>
      <c r="D468" s="277" t="s">
        <v>1846</v>
      </c>
      <c r="E468" s="274"/>
      <c r="F468" s="408"/>
      <c r="G468" s="274"/>
      <c r="H468" s="270">
        <f>SUBTOTAL(9,H467:H467)</f>
        <v>5</v>
      </c>
      <c r="I468" s="274"/>
      <c r="J468" s="40"/>
      <c r="K468" s="67"/>
      <c r="L468" s="48"/>
    </row>
    <row r="469" spans="1:12" s="25" customFormat="1" ht="10.5" customHeight="1" outlineLevel="2">
      <c r="A469" s="14">
        <v>6</v>
      </c>
      <c r="B469" s="14">
        <v>2013</v>
      </c>
      <c r="C469" s="21" t="s">
        <v>262</v>
      </c>
      <c r="D469" s="330" t="s">
        <v>1126</v>
      </c>
      <c r="E469" s="20" t="s">
        <v>208</v>
      </c>
      <c r="F469" s="411">
        <v>41434</v>
      </c>
      <c r="G469" s="20" t="s">
        <v>1127</v>
      </c>
      <c r="H469" s="14">
        <v>7</v>
      </c>
      <c r="I469" s="20" t="s">
        <v>150</v>
      </c>
      <c r="J469" s="12" t="s">
        <v>1869</v>
      </c>
      <c r="K469" s="26"/>
      <c r="L469" s="18"/>
    </row>
    <row r="470" spans="1:12" s="25" customFormat="1" ht="10.5" customHeight="1" outlineLevel="2">
      <c r="A470" s="14">
        <v>6</v>
      </c>
      <c r="B470" s="14">
        <v>2013</v>
      </c>
      <c r="C470" s="21" t="s">
        <v>262</v>
      </c>
      <c r="D470" s="330" t="s">
        <v>1126</v>
      </c>
      <c r="E470" s="20" t="s">
        <v>1064</v>
      </c>
      <c r="F470" s="411">
        <v>41441</v>
      </c>
      <c r="G470" s="20" t="s">
        <v>1127</v>
      </c>
      <c r="H470" s="14">
        <v>10</v>
      </c>
      <c r="I470" s="20" t="s">
        <v>1128</v>
      </c>
      <c r="J470" s="13"/>
      <c r="K470" s="26"/>
      <c r="L470" s="18"/>
    </row>
    <row r="471" spans="1:16" s="305" customFormat="1" ht="10.5" customHeight="1" outlineLevel="2">
      <c r="A471" s="300">
        <v>10</v>
      </c>
      <c r="B471" s="299">
        <v>2015</v>
      </c>
      <c r="C471" s="301" t="s">
        <v>262</v>
      </c>
      <c r="D471" s="301" t="s">
        <v>1126</v>
      </c>
      <c r="E471" s="303" t="s">
        <v>286</v>
      </c>
      <c r="F471" s="413">
        <v>42288</v>
      </c>
      <c r="G471" s="301" t="s">
        <v>2040</v>
      </c>
      <c r="H471" s="300">
        <v>7</v>
      </c>
      <c r="I471" s="305" t="s">
        <v>276</v>
      </c>
      <c r="P471" s="300"/>
    </row>
    <row r="472" spans="1:16" s="305" customFormat="1" ht="10.5" customHeight="1" outlineLevel="2">
      <c r="A472" s="300">
        <v>10</v>
      </c>
      <c r="B472" s="299">
        <v>2015</v>
      </c>
      <c r="C472" s="301" t="s">
        <v>262</v>
      </c>
      <c r="D472" s="301" t="s">
        <v>1126</v>
      </c>
      <c r="E472" s="303" t="s">
        <v>286</v>
      </c>
      <c r="F472" s="413">
        <v>42288</v>
      </c>
      <c r="G472" s="301" t="s">
        <v>2041</v>
      </c>
      <c r="H472" s="300">
        <v>10</v>
      </c>
      <c r="I472" s="305" t="s">
        <v>466</v>
      </c>
      <c r="P472" s="300"/>
    </row>
    <row r="473" spans="1:16" s="305" customFormat="1" ht="10.5" customHeight="1" outlineLevel="2">
      <c r="A473" s="300">
        <v>10</v>
      </c>
      <c r="B473" s="299">
        <v>2015</v>
      </c>
      <c r="C473" s="301" t="s">
        <v>262</v>
      </c>
      <c r="D473" s="301" t="s">
        <v>1126</v>
      </c>
      <c r="E473" s="303" t="s">
        <v>286</v>
      </c>
      <c r="F473" s="413">
        <v>42288</v>
      </c>
      <c r="G473" s="301" t="s">
        <v>2042</v>
      </c>
      <c r="H473" s="300">
        <v>3</v>
      </c>
      <c r="I473" s="305" t="s">
        <v>477</v>
      </c>
      <c r="P473" s="300"/>
    </row>
    <row r="474" spans="1:16" s="305" customFormat="1" ht="10.5" customHeight="1" outlineLevel="1">
      <c r="A474" s="300"/>
      <c r="B474" s="299"/>
      <c r="C474" s="301"/>
      <c r="D474" s="301" t="s">
        <v>1129</v>
      </c>
      <c r="E474" s="303"/>
      <c r="F474" s="413"/>
      <c r="G474" s="301"/>
      <c r="H474" s="300">
        <f>SUBTOTAL(9,H469:H473)</f>
        <v>37</v>
      </c>
      <c r="P474" s="300"/>
    </row>
    <row r="475" spans="1:16" s="40" customFormat="1" ht="10.5" customHeight="1" outlineLevel="2">
      <c r="A475" s="37">
        <v>3</v>
      </c>
      <c r="B475" s="128">
        <v>2013</v>
      </c>
      <c r="C475" s="135" t="s">
        <v>239</v>
      </c>
      <c r="D475" s="285" t="s">
        <v>1033</v>
      </c>
      <c r="E475" s="135" t="s">
        <v>265</v>
      </c>
      <c r="F475" s="418">
        <v>41350</v>
      </c>
      <c r="G475" s="137" t="s">
        <v>1034</v>
      </c>
      <c r="H475" s="128">
        <v>5</v>
      </c>
      <c r="I475" s="135" t="s">
        <v>249</v>
      </c>
      <c r="K475" s="67"/>
      <c r="L475" s="48"/>
      <c r="P475" s="36"/>
    </row>
    <row r="476" spans="1:16" s="40" customFormat="1" ht="10.5" customHeight="1" outlineLevel="2">
      <c r="A476" s="30">
        <v>3</v>
      </c>
      <c r="B476" s="138">
        <v>2014</v>
      </c>
      <c r="C476" s="140" t="s">
        <v>239</v>
      </c>
      <c r="D476" s="291" t="s">
        <v>1033</v>
      </c>
      <c r="E476" s="140" t="s">
        <v>265</v>
      </c>
      <c r="F476" s="422">
        <v>41714</v>
      </c>
      <c r="G476" s="142" t="s">
        <v>1395</v>
      </c>
      <c r="H476" s="138">
        <v>10</v>
      </c>
      <c r="I476" s="140" t="s">
        <v>252</v>
      </c>
      <c r="K476" s="67"/>
      <c r="L476" s="48"/>
      <c r="P476" s="36"/>
    </row>
    <row r="477" spans="1:12" ht="10.5" customHeight="1" outlineLevel="2">
      <c r="A477" s="30">
        <v>3</v>
      </c>
      <c r="B477" s="138">
        <v>2014</v>
      </c>
      <c r="C477" s="140" t="s">
        <v>239</v>
      </c>
      <c r="D477" s="291" t="s">
        <v>1033</v>
      </c>
      <c r="E477" s="140" t="s">
        <v>259</v>
      </c>
      <c r="F477" s="422">
        <v>41721</v>
      </c>
      <c r="G477" s="142" t="s">
        <v>1034</v>
      </c>
      <c r="H477" s="138">
        <v>10</v>
      </c>
      <c r="I477" s="140" t="s">
        <v>267</v>
      </c>
      <c r="J477" s="40"/>
      <c r="K477" s="269"/>
      <c r="L477" s="269"/>
    </row>
    <row r="478" spans="1:16" s="52" customFormat="1" ht="10.5" customHeight="1" outlineLevel="2">
      <c r="A478" s="273">
        <v>3</v>
      </c>
      <c r="B478" s="286">
        <v>2015</v>
      </c>
      <c r="C478" s="287" t="s">
        <v>239</v>
      </c>
      <c r="D478" s="288" t="s">
        <v>1033</v>
      </c>
      <c r="E478" s="287" t="s">
        <v>265</v>
      </c>
      <c r="F478" s="419">
        <v>42078</v>
      </c>
      <c r="G478" s="289" t="s">
        <v>1830</v>
      </c>
      <c r="H478" s="286">
        <v>5</v>
      </c>
      <c r="I478" s="287" t="s">
        <v>249</v>
      </c>
      <c r="J478" s="269"/>
      <c r="K478" s="269"/>
      <c r="L478" s="269"/>
      <c r="M478" s="34"/>
      <c r="P478" s="55"/>
    </row>
    <row r="479" spans="1:16" s="69" customFormat="1" ht="10.5" customHeight="1" outlineLevel="2">
      <c r="A479" s="273">
        <v>3</v>
      </c>
      <c r="B479" s="286">
        <v>2015</v>
      </c>
      <c r="C479" s="287" t="s">
        <v>239</v>
      </c>
      <c r="D479" s="288" t="s">
        <v>1033</v>
      </c>
      <c r="E479" s="287" t="s">
        <v>259</v>
      </c>
      <c r="F479" s="419">
        <v>42085</v>
      </c>
      <c r="G479" s="289" t="s">
        <v>1830</v>
      </c>
      <c r="H479" s="286">
        <v>10</v>
      </c>
      <c r="I479" s="287" t="s">
        <v>252</v>
      </c>
      <c r="J479" s="269"/>
      <c r="K479" s="269"/>
      <c r="L479" s="269"/>
      <c r="M479" s="67"/>
      <c r="P479" s="80"/>
    </row>
    <row r="480" spans="1:16" s="69" customFormat="1" ht="10.5" customHeight="1" outlineLevel="1">
      <c r="A480" s="273"/>
      <c r="B480" s="286"/>
      <c r="C480" s="287"/>
      <c r="D480" s="288" t="s">
        <v>1035</v>
      </c>
      <c r="E480" s="287"/>
      <c r="F480" s="419"/>
      <c r="G480" s="289"/>
      <c r="H480" s="286">
        <f>SUBTOTAL(9,H475:H479)</f>
        <v>40</v>
      </c>
      <c r="I480" s="287"/>
      <c r="J480" s="269"/>
      <c r="K480" s="269"/>
      <c r="L480" s="269"/>
      <c r="M480" s="67"/>
      <c r="P480" s="80"/>
    </row>
    <row r="481" spans="1:13" ht="10.5" customHeight="1" outlineLevel="2">
      <c r="A481" s="273">
        <v>3</v>
      </c>
      <c r="B481" s="270">
        <v>2015</v>
      </c>
      <c r="C481" s="274" t="s">
        <v>262</v>
      </c>
      <c r="D481" s="277" t="s">
        <v>1769</v>
      </c>
      <c r="E481" s="274" t="s">
        <v>290</v>
      </c>
      <c r="F481" s="408">
        <v>42064</v>
      </c>
      <c r="G481" s="274" t="s">
        <v>1770</v>
      </c>
      <c r="H481" s="270">
        <v>3</v>
      </c>
      <c r="I481" s="274" t="s">
        <v>523</v>
      </c>
      <c r="M481" s="67"/>
    </row>
    <row r="482" spans="1:13" ht="10.5" customHeight="1" outlineLevel="1">
      <c r="A482" s="273"/>
      <c r="B482" s="270"/>
      <c r="C482" s="274"/>
      <c r="D482" s="277" t="s">
        <v>1771</v>
      </c>
      <c r="E482" s="274"/>
      <c r="F482" s="408"/>
      <c r="G482" s="274"/>
      <c r="H482" s="270">
        <f>SUBTOTAL(9,H481:H481)</f>
        <v>3</v>
      </c>
      <c r="I482" s="274"/>
      <c r="M482" s="67"/>
    </row>
    <row r="483" spans="1:13" ht="10.5" customHeight="1" outlineLevel="2">
      <c r="A483" s="273">
        <v>3</v>
      </c>
      <c r="B483" s="270">
        <v>2015</v>
      </c>
      <c r="C483" s="274" t="s">
        <v>239</v>
      </c>
      <c r="D483" s="277" t="s">
        <v>156</v>
      </c>
      <c r="E483" s="274" t="s">
        <v>260</v>
      </c>
      <c r="F483" s="408">
        <v>42084</v>
      </c>
      <c r="G483" s="274" t="s">
        <v>1831</v>
      </c>
      <c r="H483" s="270">
        <v>5</v>
      </c>
      <c r="I483" s="274" t="s">
        <v>267</v>
      </c>
      <c r="K483" s="269" t="s">
        <v>2108</v>
      </c>
      <c r="M483" s="67"/>
    </row>
    <row r="484" spans="1:13" ht="10.5" customHeight="1" outlineLevel="1">
      <c r="A484" s="273"/>
      <c r="B484" s="270"/>
      <c r="C484" s="274"/>
      <c r="D484" s="277" t="s">
        <v>157</v>
      </c>
      <c r="E484" s="274"/>
      <c r="F484" s="408"/>
      <c r="G484" s="274"/>
      <c r="H484" s="270">
        <f>SUBTOTAL(9,H483:H483)</f>
        <v>5</v>
      </c>
      <c r="I484" s="274"/>
      <c r="M484" s="67"/>
    </row>
    <row r="485" spans="1:16" s="81" customFormat="1" ht="10.5" customHeight="1" outlineLevel="2">
      <c r="A485" s="128">
        <v>10</v>
      </c>
      <c r="B485" s="37">
        <v>2013</v>
      </c>
      <c r="C485" s="38" t="s">
        <v>262</v>
      </c>
      <c r="D485" s="271" t="s">
        <v>1130</v>
      </c>
      <c r="E485" s="45" t="s">
        <v>286</v>
      </c>
      <c r="F485" s="407">
        <v>41560</v>
      </c>
      <c r="G485" s="38" t="s">
        <v>1131</v>
      </c>
      <c r="H485" s="36">
        <v>7</v>
      </c>
      <c r="I485" s="38" t="s">
        <v>476</v>
      </c>
      <c r="J485" s="52"/>
      <c r="K485" s="67"/>
      <c r="L485" s="34"/>
      <c r="M485" s="67"/>
      <c r="P485" s="86"/>
    </row>
    <row r="486" spans="1:16" s="81" customFormat="1" ht="10.5" customHeight="1" outlineLevel="1">
      <c r="A486" s="128"/>
      <c r="B486" s="37"/>
      <c r="C486" s="38"/>
      <c r="D486" s="271" t="s">
        <v>1132</v>
      </c>
      <c r="E486" s="45"/>
      <c r="F486" s="407"/>
      <c r="G486" s="38"/>
      <c r="H486" s="36">
        <f>SUBTOTAL(9,H485:H485)</f>
        <v>7</v>
      </c>
      <c r="I486" s="38"/>
      <c r="J486" s="52"/>
      <c r="K486" s="67"/>
      <c r="L486" s="34"/>
      <c r="M486" s="67"/>
      <c r="P486" s="86"/>
    </row>
    <row r="487" spans="1:16" s="58" customFormat="1" ht="10.5" customHeight="1" outlineLevel="2">
      <c r="A487" s="307">
        <v>3</v>
      </c>
      <c r="B487" s="307">
        <v>2013</v>
      </c>
      <c r="C487" s="308" t="s">
        <v>488</v>
      </c>
      <c r="D487" s="311" t="s">
        <v>995</v>
      </c>
      <c r="E487" s="308" t="s">
        <v>290</v>
      </c>
      <c r="F487" s="423">
        <v>41336</v>
      </c>
      <c r="G487" s="308" t="s">
        <v>996</v>
      </c>
      <c r="H487" s="307">
        <v>7</v>
      </c>
      <c r="I487" s="308" t="s">
        <v>145</v>
      </c>
      <c r="J487" s="339"/>
      <c r="K487" s="327"/>
      <c r="L487" s="327"/>
      <c r="M487" s="67"/>
      <c r="P487" s="41"/>
    </row>
    <row r="488" spans="1:16" s="58" customFormat="1" ht="10.5" customHeight="1" outlineLevel="2">
      <c r="A488" s="307">
        <v>3</v>
      </c>
      <c r="B488" s="307">
        <v>2013</v>
      </c>
      <c r="C488" s="308" t="s">
        <v>488</v>
      </c>
      <c r="D488" s="311" t="s">
        <v>995</v>
      </c>
      <c r="E488" s="308" t="s">
        <v>246</v>
      </c>
      <c r="F488" s="423">
        <v>41350</v>
      </c>
      <c r="G488" s="308" t="s">
        <v>1042</v>
      </c>
      <c r="H488" s="307">
        <v>5</v>
      </c>
      <c r="I488" s="308" t="s">
        <v>348</v>
      </c>
      <c r="J488" s="327"/>
      <c r="K488" s="340"/>
      <c r="L488" s="340"/>
      <c r="M488" s="67"/>
      <c r="P488" s="41"/>
    </row>
    <row r="489" spans="1:16" s="40" customFormat="1" ht="10.5" customHeight="1" outlineLevel="2">
      <c r="A489" s="312">
        <v>3</v>
      </c>
      <c r="B489" s="313">
        <v>2014</v>
      </c>
      <c r="C489" s="314" t="s">
        <v>488</v>
      </c>
      <c r="D489" s="315" t="s">
        <v>995</v>
      </c>
      <c r="E489" s="316" t="s">
        <v>290</v>
      </c>
      <c r="F489" s="424">
        <v>41700</v>
      </c>
      <c r="G489" s="314" t="s">
        <v>996</v>
      </c>
      <c r="H489" s="312">
        <v>10</v>
      </c>
      <c r="I489" s="314" t="s">
        <v>361</v>
      </c>
      <c r="J489" s="340"/>
      <c r="K489" s="340"/>
      <c r="L489" s="340"/>
      <c r="P489" s="36"/>
    </row>
    <row r="490" spans="1:16" s="75" customFormat="1" ht="10.5" customHeight="1" outlineLevel="2">
      <c r="A490" s="318">
        <v>3</v>
      </c>
      <c r="B490" s="310">
        <v>2015</v>
      </c>
      <c r="C490" s="319" t="s">
        <v>488</v>
      </c>
      <c r="D490" s="320" t="s">
        <v>995</v>
      </c>
      <c r="E490" s="319" t="s">
        <v>290</v>
      </c>
      <c r="F490" s="425">
        <v>42064</v>
      </c>
      <c r="G490" s="319" t="s">
        <v>1042</v>
      </c>
      <c r="H490" s="310">
        <v>7</v>
      </c>
      <c r="I490" s="319" t="s">
        <v>359</v>
      </c>
      <c r="J490" s="340"/>
      <c r="K490" s="340"/>
      <c r="L490" s="340"/>
      <c r="M490" s="67"/>
      <c r="P490" s="89"/>
    </row>
    <row r="491" spans="1:16" s="75" customFormat="1" ht="10.5" customHeight="1" outlineLevel="1">
      <c r="A491" s="318"/>
      <c r="B491" s="310"/>
      <c r="C491" s="319"/>
      <c r="D491" s="320" t="s">
        <v>997</v>
      </c>
      <c r="E491" s="319"/>
      <c r="F491" s="425"/>
      <c r="G491" s="319"/>
      <c r="H491" s="310">
        <f>SUBTOTAL(9,H487:H490)</f>
        <v>29</v>
      </c>
      <c r="I491" s="319"/>
      <c r="J491" s="340"/>
      <c r="K491" s="340"/>
      <c r="L491" s="340"/>
      <c r="M491" s="67"/>
      <c r="P491" s="89"/>
    </row>
    <row r="492" spans="1:16" s="60" customFormat="1" ht="10.5" customHeight="1" outlineLevel="2">
      <c r="A492" s="128">
        <v>6</v>
      </c>
      <c r="B492" s="36">
        <v>2013</v>
      </c>
      <c r="C492" s="45" t="s">
        <v>240</v>
      </c>
      <c r="D492" s="271" t="s">
        <v>158</v>
      </c>
      <c r="E492" s="38" t="s">
        <v>208</v>
      </c>
      <c r="F492" s="407">
        <v>41434</v>
      </c>
      <c r="G492" s="38" t="s">
        <v>1133</v>
      </c>
      <c r="H492" s="36">
        <v>7</v>
      </c>
      <c r="I492" s="38" t="s">
        <v>374</v>
      </c>
      <c r="J492" s="58"/>
      <c r="K492" s="67"/>
      <c r="L492" s="67"/>
      <c r="M492" s="67"/>
      <c r="P492" s="72"/>
    </row>
    <row r="493" spans="1:16" s="60" customFormat="1" ht="10.5" customHeight="1" outlineLevel="2">
      <c r="A493" s="36">
        <v>6</v>
      </c>
      <c r="B493" s="36">
        <v>2013</v>
      </c>
      <c r="C493" s="45" t="s">
        <v>240</v>
      </c>
      <c r="D493" s="271" t="s">
        <v>158</v>
      </c>
      <c r="E493" s="38" t="s">
        <v>208</v>
      </c>
      <c r="F493" s="407">
        <v>41434</v>
      </c>
      <c r="G493" s="38" t="s">
        <v>877</v>
      </c>
      <c r="H493" s="36">
        <v>3</v>
      </c>
      <c r="I493" s="38" t="s">
        <v>167</v>
      </c>
      <c r="J493" s="67"/>
      <c r="K493" s="67"/>
      <c r="L493" s="67"/>
      <c r="M493" s="67"/>
      <c r="P493" s="72"/>
    </row>
    <row r="494" spans="1:13" s="69" customFormat="1" ht="10.5" customHeight="1" outlineLevel="2">
      <c r="A494" s="128">
        <v>6</v>
      </c>
      <c r="B494" s="36">
        <v>2013</v>
      </c>
      <c r="C494" s="45" t="s">
        <v>240</v>
      </c>
      <c r="D494" s="271" t="s">
        <v>158</v>
      </c>
      <c r="E494" s="38" t="s">
        <v>208</v>
      </c>
      <c r="F494" s="407">
        <v>41434</v>
      </c>
      <c r="G494" s="38" t="s">
        <v>1134</v>
      </c>
      <c r="H494" s="36">
        <v>10</v>
      </c>
      <c r="I494" s="38" t="s">
        <v>209</v>
      </c>
      <c r="J494" s="52"/>
      <c r="K494" s="67"/>
      <c r="L494" s="67"/>
      <c r="M494" s="67"/>
    </row>
    <row r="495" spans="1:13" s="69" customFormat="1" ht="10.5" customHeight="1" outlineLevel="2">
      <c r="A495" s="36">
        <v>6</v>
      </c>
      <c r="B495" s="36">
        <v>2013</v>
      </c>
      <c r="C495" s="45" t="s">
        <v>240</v>
      </c>
      <c r="D495" s="271" t="s">
        <v>158</v>
      </c>
      <c r="E495" s="38" t="s">
        <v>208</v>
      </c>
      <c r="F495" s="407">
        <v>41434</v>
      </c>
      <c r="G495" s="38" t="s">
        <v>1135</v>
      </c>
      <c r="H495" s="36">
        <v>7</v>
      </c>
      <c r="I495" s="38" t="s">
        <v>161</v>
      </c>
      <c r="J495" s="34"/>
      <c r="K495" s="67"/>
      <c r="L495" s="67"/>
      <c r="M495" s="67"/>
    </row>
    <row r="496" spans="1:13" s="60" customFormat="1" ht="10.5" customHeight="1" outlineLevel="2">
      <c r="A496" s="36">
        <v>6</v>
      </c>
      <c r="B496" s="36">
        <v>2013</v>
      </c>
      <c r="C496" s="45" t="s">
        <v>240</v>
      </c>
      <c r="D496" s="271" t="s">
        <v>158</v>
      </c>
      <c r="E496" s="38" t="s">
        <v>208</v>
      </c>
      <c r="F496" s="407">
        <v>41434</v>
      </c>
      <c r="G496" s="38" t="s">
        <v>1136</v>
      </c>
      <c r="H496" s="36">
        <v>7</v>
      </c>
      <c r="I496" s="38" t="s">
        <v>168</v>
      </c>
      <c r="J496" s="40"/>
      <c r="K496" s="67"/>
      <c r="L496" s="67"/>
      <c r="M496" s="67"/>
    </row>
    <row r="497" spans="1:13" s="60" customFormat="1" ht="10.5" customHeight="1" outlineLevel="2">
      <c r="A497" s="36">
        <v>6</v>
      </c>
      <c r="B497" s="36">
        <v>2013</v>
      </c>
      <c r="C497" s="45" t="s">
        <v>240</v>
      </c>
      <c r="D497" s="271" t="s">
        <v>158</v>
      </c>
      <c r="E497" s="38" t="s">
        <v>208</v>
      </c>
      <c r="F497" s="407">
        <v>41434</v>
      </c>
      <c r="G497" s="38" t="s">
        <v>879</v>
      </c>
      <c r="H497" s="36">
        <v>10</v>
      </c>
      <c r="I497" s="38" t="s">
        <v>149</v>
      </c>
      <c r="J497" s="34"/>
      <c r="K497" s="67"/>
      <c r="L497" s="67"/>
      <c r="M497" s="67"/>
    </row>
    <row r="498" spans="1:16" ht="10.5" customHeight="1" outlineLevel="2">
      <c r="A498" s="128">
        <v>6</v>
      </c>
      <c r="B498" s="36">
        <v>2013</v>
      </c>
      <c r="C498" s="45" t="s">
        <v>240</v>
      </c>
      <c r="D498" s="271" t="s">
        <v>158</v>
      </c>
      <c r="E498" s="38" t="s">
        <v>208</v>
      </c>
      <c r="F498" s="407">
        <v>41434</v>
      </c>
      <c r="G498" s="38" t="s">
        <v>1137</v>
      </c>
      <c r="H498" s="36">
        <v>7</v>
      </c>
      <c r="I498" s="38" t="s">
        <v>217</v>
      </c>
      <c r="J498" s="67"/>
      <c r="K498" s="67"/>
      <c r="L498" s="67"/>
      <c r="P498" s="62"/>
    </row>
    <row r="499" spans="1:16" ht="10.5" customHeight="1" outlineLevel="2">
      <c r="A499" s="128">
        <v>6</v>
      </c>
      <c r="B499" s="36">
        <v>2013</v>
      </c>
      <c r="C499" s="45" t="s">
        <v>240</v>
      </c>
      <c r="D499" s="271" t="s">
        <v>158</v>
      </c>
      <c r="E499" s="38" t="s">
        <v>208</v>
      </c>
      <c r="F499" s="407">
        <v>41434</v>
      </c>
      <c r="G499" s="38" t="s">
        <v>461</v>
      </c>
      <c r="H499" s="36">
        <v>10</v>
      </c>
      <c r="I499" s="38" t="s">
        <v>163</v>
      </c>
      <c r="J499" s="67"/>
      <c r="K499" s="67"/>
      <c r="L499" s="67"/>
      <c r="P499" s="62"/>
    </row>
    <row r="500" spans="1:16" ht="10.5" customHeight="1" outlineLevel="2">
      <c r="A500" s="128">
        <v>6</v>
      </c>
      <c r="B500" s="36">
        <v>2013</v>
      </c>
      <c r="C500" s="45" t="s">
        <v>240</v>
      </c>
      <c r="D500" s="271" t="s">
        <v>158</v>
      </c>
      <c r="E500" s="38" t="s">
        <v>1064</v>
      </c>
      <c r="F500" s="407">
        <v>41440</v>
      </c>
      <c r="G500" s="38" t="s">
        <v>1135</v>
      </c>
      <c r="H500" s="36">
        <v>10</v>
      </c>
      <c r="I500" s="38" t="s">
        <v>1139</v>
      </c>
      <c r="J500" s="67"/>
      <c r="K500" s="67"/>
      <c r="L500" s="67"/>
      <c r="P500" s="62"/>
    </row>
    <row r="501" spans="1:16" ht="10.5" customHeight="1" outlineLevel="2">
      <c r="A501" s="128">
        <v>6</v>
      </c>
      <c r="B501" s="36">
        <v>2013</v>
      </c>
      <c r="C501" s="45" t="s">
        <v>240</v>
      </c>
      <c r="D501" s="271" t="s">
        <v>158</v>
      </c>
      <c r="E501" s="38" t="s">
        <v>1064</v>
      </c>
      <c r="F501" s="407">
        <v>41440</v>
      </c>
      <c r="G501" s="38" t="s">
        <v>879</v>
      </c>
      <c r="H501" s="36">
        <v>10</v>
      </c>
      <c r="I501" s="38" t="s">
        <v>1141</v>
      </c>
      <c r="J501" s="67"/>
      <c r="K501" s="67"/>
      <c r="L501" s="67"/>
      <c r="P501" s="62"/>
    </row>
    <row r="502" spans="1:13" s="52" customFormat="1" ht="10.5" customHeight="1" outlineLevel="2">
      <c r="A502" s="128">
        <v>6</v>
      </c>
      <c r="B502" s="36">
        <v>2013</v>
      </c>
      <c r="C502" s="45" t="s">
        <v>240</v>
      </c>
      <c r="D502" s="271" t="s">
        <v>158</v>
      </c>
      <c r="E502" s="38" t="s">
        <v>1064</v>
      </c>
      <c r="F502" s="407">
        <v>41441</v>
      </c>
      <c r="G502" s="38" t="s">
        <v>1134</v>
      </c>
      <c r="H502" s="36">
        <v>15</v>
      </c>
      <c r="I502" s="38" t="s">
        <v>1138</v>
      </c>
      <c r="J502" s="67"/>
      <c r="K502" s="67"/>
      <c r="L502" s="67"/>
      <c r="M502" s="34"/>
    </row>
    <row r="503" spans="1:16" ht="10.5" customHeight="1" outlineLevel="2">
      <c r="A503" s="128">
        <v>6</v>
      </c>
      <c r="B503" s="36">
        <v>2013</v>
      </c>
      <c r="C503" s="45" t="s">
        <v>240</v>
      </c>
      <c r="D503" s="271" t="s">
        <v>158</v>
      </c>
      <c r="E503" s="38" t="s">
        <v>1064</v>
      </c>
      <c r="F503" s="407">
        <v>41441</v>
      </c>
      <c r="G503" s="38" t="s">
        <v>1136</v>
      </c>
      <c r="H503" s="36">
        <v>5</v>
      </c>
      <c r="I503" s="38" t="s">
        <v>1140</v>
      </c>
      <c r="J503" s="48"/>
      <c r="K503" s="67"/>
      <c r="L503" s="67"/>
      <c r="P503" s="62"/>
    </row>
    <row r="504" spans="1:13" s="52" customFormat="1" ht="10.5" customHeight="1" outlineLevel="2">
      <c r="A504" s="36">
        <v>10</v>
      </c>
      <c r="B504" s="37">
        <v>2013</v>
      </c>
      <c r="C504" s="38" t="s">
        <v>240</v>
      </c>
      <c r="D504" s="271" t="s">
        <v>158</v>
      </c>
      <c r="E504" s="45" t="s">
        <v>286</v>
      </c>
      <c r="F504" s="407">
        <v>41560</v>
      </c>
      <c r="G504" s="38" t="s">
        <v>1142</v>
      </c>
      <c r="H504" s="36">
        <v>10</v>
      </c>
      <c r="I504" s="38" t="s">
        <v>325</v>
      </c>
      <c r="J504" s="48"/>
      <c r="K504" s="67"/>
      <c r="L504" s="67"/>
      <c r="M504" s="34"/>
    </row>
    <row r="505" spans="1:16" ht="10.5" customHeight="1" outlineLevel="2">
      <c r="A505" s="128">
        <v>10</v>
      </c>
      <c r="B505" s="37">
        <v>2013</v>
      </c>
      <c r="C505" s="38" t="s">
        <v>240</v>
      </c>
      <c r="D505" s="271" t="s">
        <v>158</v>
      </c>
      <c r="E505" s="45" t="s">
        <v>286</v>
      </c>
      <c r="F505" s="407">
        <v>41560</v>
      </c>
      <c r="G505" s="38" t="s">
        <v>1143</v>
      </c>
      <c r="H505" s="36">
        <v>7</v>
      </c>
      <c r="I505" s="38" t="s">
        <v>281</v>
      </c>
      <c r="J505" s="67"/>
      <c r="K505" s="67"/>
      <c r="L505" s="67"/>
      <c r="P505" s="62"/>
    </row>
    <row r="506" spans="1:13" s="52" customFormat="1" ht="10.5" customHeight="1" outlineLevel="2">
      <c r="A506" s="29">
        <v>6</v>
      </c>
      <c r="B506" s="30">
        <v>2014</v>
      </c>
      <c r="C506" s="31" t="s">
        <v>240</v>
      </c>
      <c r="D506" s="32" t="s">
        <v>158</v>
      </c>
      <c r="E506" s="98" t="s">
        <v>208</v>
      </c>
      <c r="F506" s="406">
        <v>41797</v>
      </c>
      <c r="G506" s="31" t="s">
        <v>1494</v>
      </c>
      <c r="H506" s="126">
        <v>7</v>
      </c>
      <c r="I506" s="130" t="s">
        <v>748</v>
      </c>
      <c r="J506" s="67"/>
      <c r="K506" s="67"/>
      <c r="L506" s="67"/>
      <c r="M506" s="34"/>
    </row>
    <row r="507" spans="1:13" s="52" customFormat="1" ht="10.5" customHeight="1" outlineLevel="2">
      <c r="A507" s="29">
        <v>6</v>
      </c>
      <c r="B507" s="30">
        <v>2014</v>
      </c>
      <c r="C507" s="31" t="s">
        <v>240</v>
      </c>
      <c r="D507" s="32" t="s">
        <v>158</v>
      </c>
      <c r="E507" s="98" t="s">
        <v>208</v>
      </c>
      <c r="F507" s="406">
        <v>41797</v>
      </c>
      <c r="G507" s="31" t="s">
        <v>1495</v>
      </c>
      <c r="H507" s="126">
        <v>7</v>
      </c>
      <c r="I507" s="130" t="s">
        <v>185</v>
      </c>
      <c r="J507" s="67"/>
      <c r="K507" s="67"/>
      <c r="L507" s="67"/>
      <c r="M507" s="34"/>
    </row>
    <row r="508" spans="1:13" s="52" customFormat="1" ht="10.5" customHeight="1" outlineLevel="2">
      <c r="A508" s="29">
        <v>6</v>
      </c>
      <c r="B508" s="30">
        <v>2014</v>
      </c>
      <c r="C508" s="31" t="s">
        <v>240</v>
      </c>
      <c r="D508" s="32" t="s">
        <v>158</v>
      </c>
      <c r="E508" s="98" t="s">
        <v>208</v>
      </c>
      <c r="F508" s="406">
        <v>41797</v>
      </c>
      <c r="G508" s="31" t="s">
        <v>1496</v>
      </c>
      <c r="H508" s="126">
        <v>10</v>
      </c>
      <c r="I508" s="130" t="s">
        <v>209</v>
      </c>
      <c r="J508" s="67"/>
      <c r="K508" s="67"/>
      <c r="L508" s="67"/>
      <c r="M508" s="48"/>
    </row>
    <row r="509" spans="1:13" s="52" customFormat="1" ht="10.5" customHeight="1" outlineLevel="2">
      <c r="A509" s="29">
        <v>6</v>
      </c>
      <c r="B509" s="30">
        <v>2014</v>
      </c>
      <c r="C509" s="31" t="s">
        <v>240</v>
      </c>
      <c r="D509" s="32" t="s">
        <v>158</v>
      </c>
      <c r="E509" s="98" t="s">
        <v>208</v>
      </c>
      <c r="F509" s="406">
        <v>41797</v>
      </c>
      <c r="G509" s="31" t="s">
        <v>1497</v>
      </c>
      <c r="H509" s="126">
        <v>10</v>
      </c>
      <c r="I509" s="130" t="s">
        <v>170</v>
      </c>
      <c r="J509" s="67"/>
      <c r="K509" s="127"/>
      <c r="L509" s="127"/>
      <c r="M509" s="48"/>
    </row>
    <row r="510" spans="1:13" s="52" customFormat="1" ht="10.5" customHeight="1" outlineLevel="2">
      <c r="A510" s="29">
        <v>6</v>
      </c>
      <c r="B510" s="30">
        <v>2014</v>
      </c>
      <c r="C510" s="31" t="s">
        <v>240</v>
      </c>
      <c r="D510" s="32" t="s">
        <v>158</v>
      </c>
      <c r="E510" s="98" t="s">
        <v>208</v>
      </c>
      <c r="F510" s="406">
        <v>41797</v>
      </c>
      <c r="G510" s="31" t="s">
        <v>1142</v>
      </c>
      <c r="H510" s="126">
        <v>10</v>
      </c>
      <c r="I510" s="130" t="s">
        <v>149</v>
      </c>
      <c r="J510" s="127"/>
      <c r="K510" s="48"/>
      <c r="L510" s="67"/>
      <c r="M510" s="48"/>
    </row>
    <row r="511" spans="1:13" s="52" customFormat="1" ht="10.5" customHeight="1" outlineLevel="2">
      <c r="A511" s="29">
        <v>6</v>
      </c>
      <c r="B511" s="30">
        <v>2014</v>
      </c>
      <c r="C511" s="31" t="s">
        <v>240</v>
      </c>
      <c r="D511" s="32" t="s">
        <v>158</v>
      </c>
      <c r="E511" s="98" t="s">
        <v>208</v>
      </c>
      <c r="F511" s="406">
        <v>41797</v>
      </c>
      <c r="G511" s="31" t="s">
        <v>1498</v>
      </c>
      <c r="H511" s="126">
        <v>10</v>
      </c>
      <c r="I511" s="130" t="s">
        <v>163</v>
      </c>
      <c r="K511" s="48"/>
      <c r="L511" s="67"/>
      <c r="M511" s="48"/>
    </row>
    <row r="512" spans="1:13" s="52" customFormat="1" ht="10.5" customHeight="1" outlineLevel="2">
      <c r="A512" s="29">
        <v>6</v>
      </c>
      <c r="B512" s="30">
        <v>2014</v>
      </c>
      <c r="C512" s="31" t="s">
        <v>240</v>
      </c>
      <c r="D512" s="32" t="s">
        <v>158</v>
      </c>
      <c r="E512" s="98" t="s">
        <v>1453</v>
      </c>
      <c r="F512" s="406">
        <v>41804</v>
      </c>
      <c r="G512" s="31" t="s">
        <v>1495</v>
      </c>
      <c r="H512" s="126">
        <v>5</v>
      </c>
      <c r="I512" s="130" t="s">
        <v>1499</v>
      </c>
      <c r="K512" s="59"/>
      <c r="L512" s="60"/>
      <c r="M512" s="48"/>
    </row>
    <row r="513" spans="1:13" s="52" customFormat="1" ht="10.5" customHeight="1" outlineLevel="2">
      <c r="A513" s="29">
        <v>6</v>
      </c>
      <c r="B513" s="30">
        <v>2014</v>
      </c>
      <c r="C513" s="31" t="s">
        <v>240</v>
      </c>
      <c r="D513" s="32" t="s">
        <v>158</v>
      </c>
      <c r="E513" s="98" t="s">
        <v>1453</v>
      </c>
      <c r="F513" s="406">
        <v>41804</v>
      </c>
      <c r="G513" s="31" t="s">
        <v>1496</v>
      </c>
      <c r="H513" s="126">
        <v>10</v>
      </c>
      <c r="I513" s="130" t="s">
        <v>1500</v>
      </c>
      <c r="J513" s="40"/>
      <c r="K513" s="59"/>
      <c r="L513" s="60"/>
      <c r="M513" s="48"/>
    </row>
    <row r="514" spans="1:13" s="52" customFormat="1" ht="10.5" customHeight="1" outlineLevel="2">
      <c r="A514" s="29">
        <v>6</v>
      </c>
      <c r="B514" s="30">
        <v>2014</v>
      </c>
      <c r="C514" s="31" t="s">
        <v>240</v>
      </c>
      <c r="D514" s="32" t="s">
        <v>158</v>
      </c>
      <c r="E514" s="98" t="s">
        <v>1453</v>
      </c>
      <c r="F514" s="406">
        <v>41804</v>
      </c>
      <c r="G514" s="31" t="s">
        <v>1497</v>
      </c>
      <c r="H514" s="126">
        <v>5</v>
      </c>
      <c r="I514" s="130" t="s">
        <v>1501</v>
      </c>
      <c r="J514" s="40"/>
      <c r="K514" s="54"/>
      <c r="L514" s="34"/>
      <c r="M514" s="48"/>
    </row>
    <row r="515" spans="1:13" s="52" customFormat="1" ht="10.5" customHeight="1" outlineLevel="2">
      <c r="A515" s="29">
        <v>6</v>
      </c>
      <c r="B515" s="30">
        <v>2014</v>
      </c>
      <c r="C515" s="31" t="s">
        <v>240</v>
      </c>
      <c r="D515" s="32" t="s">
        <v>158</v>
      </c>
      <c r="E515" s="98" t="s">
        <v>1453</v>
      </c>
      <c r="F515" s="406">
        <v>41804</v>
      </c>
      <c r="G515" s="31" t="s">
        <v>1494</v>
      </c>
      <c r="H515" s="126">
        <v>5</v>
      </c>
      <c r="I515" s="130" t="s">
        <v>1502</v>
      </c>
      <c r="J515" s="48"/>
      <c r="K515" s="59"/>
      <c r="L515" s="60"/>
      <c r="M515" s="48"/>
    </row>
    <row r="516" spans="1:12" s="269" customFormat="1" ht="10.5" customHeight="1" outlineLevel="2">
      <c r="A516" s="29">
        <v>10</v>
      </c>
      <c r="B516" s="29">
        <v>2014</v>
      </c>
      <c r="C516" s="31" t="s">
        <v>240</v>
      </c>
      <c r="D516" s="104" t="s">
        <v>158</v>
      </c>
      <c r="E516" s="31" t="s">
        <v>286</v>
      </c>
      <c r="F516" s="409">
        <v>41924</v>
      </c>
      <c r="G516" s="31" t="s">
        <v>1620</v>
      </c>
      <c r="H516" s="29">
        <v>10</v>
      </c>
      <c r="I516" s="31" t="s">
        <v>317</v>
      </c>
      <c r="J516" s="48"/>
      <c r="K516" s="40"/>
      <c r="L516" s="40"/>
    </row>
    <row r="517" spans="1:12" s="269" customFormat="1" ht="10.5" customHeight="1" outlineLevel="2">
      <c r="A517" s="29">
        <v>10</v>
      </c>
      <c r="B517" s="29">
        <v>2014</v>
      </c>
      <c r="C517" s="31" t="s">
        <v>240</v>
      </c>
      <c r="D517" s="104" t="s">
        <v>158</v>
      </c>
      <c r="E517" s="31" t="s">
        <v>286</v>
      </c>
      <c r="F517" s="409">
        <v>41924</v>
      </c>
      <c r="G517" s="31" t="s">
        <v>1621</v>
      </c>
      <c r="H517" s="29">
        <v>3</v>
      </c>
      <c r="I517" s="31" t="s">
        <v>278</v>
      </c>
      <c r="J517" s="40"/>
      <c r="K517" s="40"/>
      <c r="L517" s="40"/>
    </row>
    <row r="518" spans="1:12" s="269" customFormat="1" ht="10.5" customHeight="1" outlineLevel="2">
      <c r="A518" s="29">
        <v>10</v>
      </c>
      <c r="B518" s="29">
        <v>2014</v>
      </c>
      <c r="C518" s="31" t="s">
        <v>240</v>
      </c>
      <c r="D518" s="104" t="s">
        <v>158</v>
      </c>
      <c r="E518" s="31" t="s">
        <v>286</v>
      </c>
      <c r="F518" s="409">
        <v>41924</v>
      </c>
      <c r="G518" s="31" t="s">
        <v>1622</v>
      </c>
      <c r="H518" s="29">
        <v>3</v>
      </c>
      <c r="I518" s="31" t="s">
        <v>280</v>
      </c>
      <c r="J518" s="40"/>
      <c r="K518" s="40"/>
      <c r="L518" s="40"/>
    </row>
    <row r="519" spans="1:16" ht="10.5" customHeight="1" outlineLevel="2">
      <c r="A519" s="29">
        <v>10</v>
      </c>
      <c r="B519" s="29">
        <v>2014</v>
      </c>
      <c r="C519" s="31" t="s">
        <v>240</v>
      </c>
      <c r="D519" s="104" t="s">
        <v>158</v>
      </c>
      <c r="E519" s="31" t="s">
        <v>286</v>
      </c>
      <c r="F519" s="409">
        <v>41924</v>
      </c>
      <c r="G519" s="31" t="s">
        <v>1623</v>
      </c>
      <c r="H519" s="29">
        <v>10</v>
      </c>
      <c r="I519" s="31" t="s">
        <v>339</v>
      </c>
      <c r="J519" s="40"/>
      <c r="K519" s="40"/>
      <c r="L519" s="40"/>
      <c r="P519" s="62"/>
    </row>
    <row r="520" spans="1:16" ht="10.5" customHeight="1" outlineLevel="2">
      <c r="A520" s="29">
        <v>10</v>
      </c>
      <c r="B520" s="29">
        <v>2014</v>
      </c>
      <c r="C520" s="31" t="s">
        <v>240</v>
      </c>
      <c r="D520" s="104" t="s">
        <v>158</v>
      </c>
      <c r="E520" s="31" t="s">
        <v>286</v>
      </c>
      <c r="F520" s="409">
        <v>41924</v>
      </c>
      <c r="G520" s="31" t="s">
        <v>1624</v>
      </c>
      <c r="H520" s="29">
        <v>10</v>
      </c>
      <c r="I520" s="31" t="s">
        <v>312</v>
      </c>
      <c r="J520" s="40"/>
      <c r="K520" s="67"/>
      <c r="L520" s="52"/>
      <c r="P520" s="62"/>
    </row>
    <row r="521" spans="1:16" s="52" customFormat="1" ht="10.5" customHeight="1" outlineLevel="2">
      <c r="A521" s="29">
        <v>10</v>
      </c>
      <c r="B521" s="29">
        <v>2014</v>
      </c>
      <c r="C521" s="31" t="s">
        <v>240</v>
      </c>
      <c r="D521" s="104" t="s">
        <v>158</v>
      </c>
      <c r="E521" s="31" t="s">
        <v>286</v>
      </c>
      <c r="F521" s="409">
        <v>41924</v>
      </c>
      <c r="G521" s="31" t="s">
        <v>1625</v>
      </c>
      <c r="H521" s="29">
        <v>3</v>
      </c>
      <c r="I521" s="31" t="s">
        <v>273</v>
      </c>
      <c r="J521" s="67"/>
      <c r="K521" s="67"/>
      <c r="M521" s="34"/>
      <c r="P521" s="55"/>
    </row>
    <row r="522" spans="1:16" s="327" customFormat="1" ht="10.5" customHeight="1" outlineLevel="2">
      <c r="A522" s="29">
        <v>10</v>
      </c>
      <c r="B522" s="29">
        <v>2014</v>
      </c>
      <c r="C522" s="31" t="s">
        <v>240</v>
      </c>
      <c r="D522" s="104" t="s">
        <v>158</v>
      </c>
      <c r="E522" s="31" t="s">
        <v>286</v>
      </c>
      <c r="F522" s="409">
        <v>41924</v>
      </c>
      <c r="G522" s="31" t="s">
        <v>1626</v>
      </c>
      <c r="H522" s="29">
        <v>10</v>
      </c>
      <c r="I522" s="31" t="s">
        <v>466</v>
      </c>
      <c r="J522" s="67"/>
      <c r="K522" s="67"/>
      <c r="L522" s="48"/>
      <c r="P522" s="328"/>
    </row>
    <row r="523" spans="1:16" s="340" customFormat="1" ht="10.5" customHeight="1" outlineLevel="2">
      <c r="A523" s="29">
        <v>10</v>
      </c>
      <c r="B523" s="29">
        <v>2014</v>
      </c>
      <c r="C523" s="31" t="s">
        <v>240</v>
      </c>
      <c r="D523" s="104" t="s">
        <v>158</v>
      </c>
      <c r="E523" s="31" t="s">
        <v>286</v>
      </c>
      <c r="F523" s="409">
        <v>41924</v>
      </c>
      <c r="G523" s="31" t="s">
        <v>1627</v>
      </c>
      <c r="H523" s="29">
        <v>7</v>
      </c>
      <c r="I523" s="31" t="s">
        <v>457</v>
      </c>
      <c r="J523" s="67"/>
      <c r="K523" s="67"/>
      <c r="L523" s="52"/>
      <c r="P523" s="317"/>
    </row>
    <row r="524" spans="1:16" s="340" customFormat="1" ht="10.5" customHeight="1" outlineLevel="2">
      <c r="A524" s="29">
        <v>10</v>
      </c>
      <c r="B524" s="29">
        <v>2014</v>
      </c>
      <c r="C524" s="31" t="s">
        <v>240</v>
      </c>
      <c r="D524" s="104" t="s">
        <v>158</v>
      </c>
      <c r="E524" s="31" t="s">
        <v>286</v>
      </c>
      <c r="F524" s="409">
        <v>41924</v>
      </c>
      <c r="G524" s="31" t="s">
        <v>1628</v>
      </c>
      <c r="H524" s="29">
        <v>10</v>
      </c>
      <c r="I524" s="31" t="s">
        <v>325</v>
      </c>
      <c r="J524" s="40"/>
      <c r="K524" s="67"/>
      <c r="L524" s="52"/>
      <c r="P524" s="317"/>
    </row>
    <row r="525" spans="1:16" s="340" customFormat="1" ht="10.5" customHeight="1" outlineLevel="2">
      <c r="A525" s="29">
        <v>10</v>
      </c>
      <c r="B525" s="29">
        <v>2014</v>
      </c>
      <c r="C525" s="31" t="s">
        <v>240</v>
      </c>
      <c r="D525" s="104" t="s">
        <v>158</v>
      </c>
      <c r="E525" s="31" t="s">
        <v>286</v>
      </c>
      <c r="F525" s="409">
        <v>41924</v>
      </c>
      <c r="G525" s="31" t="s">
        <v>1629</v>
      </c>
      <c r="H525" s="29">
        <v>7</v>
      </c>
      <c r="I525" s="31" t="s">
        <v>281</v>
      </c>
      <c r="J525" s="40"/>
      <c r="K525" s="67"/>
      <c r="L525" s="52"/>
      <c r="P525" s="317"/>
    </row>
    <row r="526" spans="1:16" s="67" customFormat="1" ht="10.5" customHeight="1" outlineLevel="2">
      <c r="A526" s="29">
        <v>10</v>
      </c>
      <c r="B526" s="29">
        <v>2014</v>
      </c>
      <c r="C526" s="31" t="s">
        <v>240</v>
      </c>
      <c r="D526" s="104" t="s">
        <v>158</v>
      </c>
      <c r="E526" s="31" t="s">
        <v>286</v>
      </c>
      <c r="F526" s="409">
        <v>41924</v>
      </c>
      <c r="G526" s="31" t="s">
        <v>1630</v>
      </c>
      <c r="H526" s="29">
        <v>3</v>
      </c>
      <c r="I526" s="31" t="s">
        <v>120</v>
      </c>
      <c r="J526" s="48"/>
      <c r="L526" s="52"/>
      <c r="P526" s="76"/>
    </row>
    <row r="527" spans="1:16" s="60" customFormat="1" ht="10.5" customHeight="1" outlineLevel="2">
      <c r="A527" s="270">
        <v>6</v>
      </c>
      <c r="B527" s="270">
        <v>2015</v>
      </c>
      <c r="C527" s="274" t="s">
        <v>240</v>
      </c>
      <c r="D527" s="274" t="s">
        <v>158</v>
      </c>
      <c r="E527" s="274" t="s">
        <v>208</v>
      </c>
      <c r="F527" s="408">
        <v>42169</v>
      </c>
      <c r="G527" s="274" t="s">
        <v>1918</v>
      </c>
      <c r="H527" s="270">
        <v>7</v>
      </c>
      <c r="I527" s="274" t="s">
        <v>377</v>
      </c>
      <c r="J527" s="269"/>
      <c r="K527" s="269"/>
      <c r="L527" s="269"/>
      <c r="M527" s="67"/>
      <c r="P527" s="72"/>
    </row>
    <row r="528" spans="1:16" s="60" customFormat="1" ht="10.5" customHeight="1" outlineLevel="2">
      <c r="A528" s="270">
        <v>6</v>
      </c>
      <c r="B528" s="270">
        <v>2015</v>
      </c>
      <c r="C528" s="274" t="s">
        <v>240</v>
      </c>
      <c r="D528" s="274" t="s">
        <v>158</v>
      </c>
      <c r="E528" s="274" t="s">
        <v>208</v>
      </c>
      <c r="F528" s="408">
        <v>42169</v>
      </c>
      <c r="G528" s="274" t="s">
        <v>1919</v>
      </c>
      <c r="H528" s="270">
        <v>10</v>
      </c>
      <c r="I528" s="274" t="s">
        <v>162</v>
      </c>
      <c r="J528" s="269"/>
      <c r="K528" s="269"/>
      <c r="L528" s="269"/>
      <c r="M528" s="67"/>
      <c r="P528" s="72"/>
    </row>
    <row r="529" spans="1:16" s="40" customFormat="1" ht="10.5" customHeight="1" outlineLevel="2">
      <c r="A529" s="270">
        <v>6</v>
      </c>
      <c r="B529" s="270">
        <v>2015</v>
      </c>
      <c r="C529" s="274" t="s">
        <v>240</v>
      </c>
      <c r="D529" s="274" t="s">
        <v>158</v>
      </c>
      <c r="E529" s="274" t="s">
        <v>208</v>
      </c>
      <c r="F529" s="408">
        <v>42169</v>
      </c>
      <c r="G529" s="274" t="s">
        <v>1920</v>
      </c>
      <c r="H529" s="270">
        <v>10</v>
      </c>
      <c r="I529" s="274" t="s">
        <v>375</v>
      </c>
      <c r="J529" s="269"/>
      <c r="K529" s="269"/>
      <c r="L529" s="269"/>
      <c r="P529" s="36"/>
    </row>
    <row r="530" spans="1:16" s="40" customFormat="1" ht="10.5" customHeight="1" outlineLevel="2">
      <c r="A530" s="270">
        <v>6</v>
      </c>
      <c r="B530" s="270">
        <v>2015</v>
      </c>
      <c r="C530" s="274" t="s">
        <v>240</v>
      </c>
      <c r="D530" s="274" t="s">
        <v>158</v>
      </c>
      <c r="E530" s="274" t="s">
        <v>208</v>
      </c>
      <c r="F530" s="408">
        <v>42169</v>
      </c>
      <c r="G530" s="274" t="s">
        <v>1921</v>
      </c>
      <c r="H530" s="270">
        <v>7</v>
      </c>
      <c r="I530" s="274" t="s">
        <v>185</v>
      </c>
      <c r="J530" s="269"/>
      <c r="K530" s="269"/>
      <c r="L530" s="269"/>
      <c r="P530" s="36"/>
    </row>
    <row r="531" spans="1:16" s="75" customFormat="1" ht="10.5" customHeight="1" outlineLevel="2">
      <c r="A531" s="270">
        <v>6</v>
      </c>
      <c r="B531" s="270">
        <v>2015</v>
      </c>
      <c r="C531" s="274" t="s">
        <v>240</v>
      </c>
      <c r="D531" s="274" t="s">
        <v>158</v>
      </c>
      <c r="E531" s="274" t="s">
        <v>208</v>
      </c>
      <c r="F531" s="408">
        <v>42169</v>
      </c>
      <c r="G531" s="274" t="s">
        <v>1922</v>
      </c>
      <c r="H531" s="270">
        <v>3</v>
      </c>
      <c r="I531" s="274" t="s">
        <v>376</v>
      </c>
      <c r="J531" s="269"/>
      <c r="K531" s="269"/>
      <c r="L531" s="269"/>
      <c r="M531" s="67"/>
      <c r="P531" s="89"/>
    </row>
    <row r="532" spans="1:16" s="58" customFormat="1" ht="10.5" customHeight="1" outlineLevel="2">
      <c r="A532" s="270">
        <v>6</v>
      </c>
      <c r="B532" s="270">
        <v>2015</v>
      </c>
      <c r="C532" s="274" t="s">
        <v>240</v>
      </c>
      <c r="D532" s="274" t="s">
        <v>158</v>
      </c>
      <c r="E532" s="274" t="s">
        <v>208</v>
      </c>
      <c r="F532" s="408">
        <v>42169</v>
      </c>
      <c r="G532" s="274" t="s">
        <v>1623</v>
      </c>
      <c r="H532" s="270">
        <v>10</v>
      </c>
      <c r="I532" s="274" t="s">
        <v>209</v>
      </c>
      <c r="J532" s="269"/>
      <c r="K532" s="269"/>
      <c r="L532" s="269"/>
      <c r="M532" s="67"/>
      <c r="P532" s="41"/>
    </row>
    <row r="533" spans="1:16" s="58" customFormat="1" ht="10.5" customHeight="1" outlineLevel="2">
      <c r="A533" s="270">
        <v>6</v>
      </c>
      <c r="B533" s="270">
        <v>2015</v>
      </c>
      <c r="C533" s="274" t="s">
        <v>240</v>
      </c>
      <c r="D533" s="274" t="s">
        <v>158</v>
      </c>
      <c r="E533" s="274" t="s">
        <v>208</v>
      </c>
      <c r="F533" s="408">
        <v>42169</v>
      </c>
      <c r="G533" s="274" t="s">
        <v>1923</v>
      </c>
      <c r="H533" s="270">
        <v>3</v>
      </c>
      <c r="I533" s="274" t="s">
        <v>132</v>
      </c>
      <c r="J533" s="269"/>
      <c r="K533" s="269"/>
      <c r="L533" s="269"/>
      <c r="M533" s="67"/>
      <c r="P533" s="41"/>
    </row>
    <row r="534" spans="1:16" s="60" customFormat="1" ht="10.5" customHeight="1" outlineLevel="2">
      <c r="A534" s="270">
        <v>6</v>
      </c>
      <c r="B534" s="270">
        <v>2015</v>
      </c>
      <c r="C534" s="274" t="s">
        <v>240</v>
      </c>
      <c r="D534" s="274" t="s">
        <v>158</v>
      </c>
      <c r="E534" s="274" t="s">
        <v>208</v>
      </c>
      <c r="F534" s="408">
        <v>42169</v>
      </c>
      <c r="G534" s="274" t="s">
        <v>1924</v>
      </c>
      <c r="H534" s="270">
        <v>3</v>
      </c>
      <c r="I534" s="274" t="s">
        <v>173</v>
      </c>
      <c r="J534" s="269"/>
      <c r="K534" s="269"/>
      <c r="L534" s="269"/>
      <c r="M534" s="67"/>
      <c r="P534" s="72"/>
    </row>
    <row r="535" spans="1:16" s="60" customFormat="1" ht="10.5" customHeight="1" outlineLevel="2">
      <c r="A535" s="270">
        <v>6</v>
      </c>
      <c r="B535" s="270">
        <v>2015</v>
      </c>
      <c r="C535" s="274" t="s">
        <v>240</v>
      </c>
      <c r="D535" s="274" t="s">
        <v>158</v>
      </c>
      <c r="E535" s="274" t="s">
        <v>208</v>
      </c>
      <c r="F535" s="408">
        <v>42169</v>
      </c>
      <c r="G535" s="274" t="s">
        <v>1960</v>
      </c>
      <c r="H535" s="270">
        <v>10</v>
      </c>
      <c r="I535" s="274" t="s">
        <v>163</v>
      </c>
      <c r="J535" s="269"/>
      <c r="K535" s="269"/>
      <c r="L535" s="269"/>
      <c r="M535" s="67"/>
      <c r="P535" s="72"/>
    </row>
    <row r="536" spans="1:16" s="40" customFormat="1" ht="10.5" customHeight="1" outlineLevel="2">
      <c r="A536" s="270">
        <v>6</v>
      </c>
      <c r="B536" s="270">
        <v>2015</v>
      </c>
      <c r="C536" s="274" t="s">
        <v>240</v>
      </c>
      <c r="D536" s="274" t="s">
        <v>158</v>
      </c>
      <c r="E536" s="373" t="s">
        <v>1965</v>
      </c>
      <c r="F536" s="408">
        <v>42176</v>
      </c>
      <c r="G536" s="274" t="s">
        <v>1920</v>
      </c>
      <c r="H536" s="270">
        <v>15</v>
      </c>
      <c r="I536" s="370" t="s">
        <v>1981</v>
      </c>
      <c r="J536" s="269"/>
      <c r="K536" s="269"/>
      <c r="L536" s="269"/>
      <c r="P536" s="36"/>
    </row>
    <row r="537" spans="1:16" s="40" customFormat="1" ht="10.5" customHeight="1" outlineLevel="2">
      <c r="A537" s="270">
        <v>6</v>
      </c>
      <c r="B537" s="270">
        <v>2015</v>
      </c>
      <c r="C537" s="274" t="s">
        <v>240</v>
      </c>
      <c r="D537" s="274" t="s">
        <v>158</v>
      </c>
      <c r="E537" s="373" t="s">
        <v>1965</v>
      </c>
      <c r="F537" s="408">
        <v>42176</v>
      </c>
      <c r="G537" s="274" t="s">
        <v>1921</v>
      </c>
      <c r="H537" s="270">
        <v>10</v>
      </c>
      <c r="I537" s="370" t="s">
        <v>1982</v>
      </c>
      <c r="J537" s="269"/>
      <c r="K537" s="269"/>
      <c r="L537" s="269"/>
      <c r="P537" s="36"/>
    </row>
    <row r="538" spans="1:16" s="60" customFormat="1" ht="10.5" customHeight="1" outlineLevel="2">
      <c r="A538" s="270">
        <v>9</v>
      </c>
      <c r="B538" s="270">
        <v>2015</v>
      </c>
      <c r="C538" s="274" t="s">
        <v>240</v>
      </c>
      <c r="D538" s="274" t="s">
        <v>158</v>
      </c>
      <c r="E538" s="274" t="s">
        <v>1994</v>
      </c>
      <c r="F538" s="408">
        <v>42260</v>
      </c>
      <c r="G538" s="274" t="s">
        <v>1998</v>
      </c>
      <c r="H538" s="270">
        <v>5</v>
      </c>
      <c r="I538" s="274" t="s">
        <v>1999</v>
      </c>
      <c r="J538" s="269" t="s">
        <v>2000</v>
      </c>
      <c r="K538" s="269"/>
      <c r="L538" s="269"/>
      <c r="M538" s="67"/>
      <c r="P538" s="72"/>
    </row>
    <row r="539" spans="1:16" s="269" customFormat="1" ht="10.5" customHeight="1" outlineLevel="2">
      <c r="A539" s="270">
        <v>10</v>
      </c>
      <c r="B539" s="273">
        <v>2015</v>
      </c>
      <c r="C539" s="274" t="s">
        <v>240</v>
      </c>
      <c r="D539" s="274" t="s">
        <v>158</v>
      </c>
      <c r="E539" s="276" t="s">
        <v>286</v>
      </c>
      <c r="F539" s="408">
        <v>42288</v>
      </c>
      <c r="G539" s="274" t="s">
        <v>2043</v>
      </c>
      <c r="H539" s="270">
        <v>10</v>
      </c>
      <c r="I539" s="269" t="s">
        <v>317</v>
      </c>
      <c r="P539" s="270"/>
    </row>
    <row r="540" spans="1:16" s="269" customFormat="1" ht="10.5" customHeight="1" outlineLevel="2">
      <c r="A540" s="270">
        <v>10</v>
      </c>
      <c r="B540" s="273">
        <v>2015</v>
      </c>
      <c r="C540" s="274" t="s">
        <v>240</v>
      </c>
      <c r="D540" s="274" t="s">
        <v>158</v>
      </c>
      <c r="E540" s="276" t="s">
        <v>286</v>
      </c>
      <c r="F540" s="408">
        <v>42288</v>
      </c>
      <c r="G540" s="274" t="s">
        <v>2044</v>
      </c>
      <c r="H540" s="270">
        <v>3</v>
      </c>
      <c r="I540" s="269" t="s">
        <v>299</v>
      </c>
      <c r="P540" s="270"/>
    </row>
    <row r="541" spans="1:16" s="269" customFormat="1" ht="10.5" customHeight="1" outlineLevel="2">
      <c r="A541" s="270">
        <v>10</v>
      </c>
      <c r="B541" s="273">
        <v>2015</v>
      </c>
      <c r="C541" s="274" t="s">
        <v>240</v>
      </c>
      <c r="D541" s="274" t="s">
        <v>158</v>
      </c>
      <c r="E541" s="276" t="s">
        <v>286</v>
      </c>
      <c r="F541" s="408">
        <v>42288</v>
      </c>
      <c r="G541" s="274" t="s">
        <v>2045</v>
      </c>
      <c r="H541" s="270">
        <v>10</v>
      </c>
      <c r="I541" s="269" t="s">
        <v>73</v>
      </c>
      <c r="P541" s="270"/>
    </row>
    <row r="542" spans="1:16" s="269" customFormat="1" ht="10.5" customHeight="1" outlineLevel="2">
      <c r="A542" s="270">
        <v>10</v>
      </c>
      <c r="B542" s="273">
        <v>2015</v>
      </c>
      <c r="C542" s="274" t="s">
        <v>240</v>
      </c>
      <c r="D542" s="274" t="s">
        <v>158</v>
      </c>
      <c r="E542" s="276" t="s">
        <v>286</v>
      </c>
      <c r="F542" s="408">
        <v>42288</v>
      </c>
      <c r="G542" s="274" t="s">
        <v>2046</v>
      </c>
      <c r="H542" s="270">
        <v>7</v>
      </c>
      <c r="I542" s="269" t="s">
        <v>72</v>
      </c>
      <c r="P542" s="270"/>
    </row>
    <row r="543" spans="1:16" s="269" customFormat="1" ht="10.5" customHeight="1" outlineLevel="2">
      <c r="A543" s="270">
        <v>10</v>
      </c>
      <c r="B543" s="273">
        <v>2015</v>
      </c>
      <c r="C543" s="274" t="s">
        <v>240</v>
      </c>
      <c r="D543" s="274" t="s">
        <v>158</v>
      </c>
      <c r="E543" s="276" t="s">
        <v>286</v>
      </c>
      <c r="F543" s="408">
        <v>42288</v>
      </c>
      <c r="G543" s="274" t="s">
        <v>2047</v>
      </c>
      <c r="H543" s="270">
        <v>10</v>
      </c>
      <c r="I543" s="269" t="s">
        <v>343</v>
      </c>
      <c r="P543" s="270"/>
    </row>
    <row r="544" spans="1:16" s="269" customFormat="1" ht="10.5" customHeight="1" outlineLevel="2">
      <c r="A544" s="270">
        <v>10</v>
      </c>
      <c r="B544" s="273">
        <v>2015</v>
      </c>
      <c r="C544" s="274" t="s">
        <v>240</v>
      </c>
      <c r="D544" s="274" t="s">
        <v>158</v>
      </c>
      <c r="E544" s="276" t="s">
        <v>286</v>
      </c>
      <c r="F544" s="408">
        <v>42288</v>
      </c>
      <c r="G544" s="274" t="s">
        <v>2048</v>
      </c>
      <c r="H544" s="270">
        <v>7</v>
      </c>
      <c r="I544" s="269" t="s">
        <v>324</v>
      </c>
      <c r="P544" s="270"/>
    </row>
    <row r="545" spans="1:16" s="269" customFormat="1" ht="10.5" customHeight="1" outlineLevel="2">
      <c r="A545" s="270">
        <v>10</v>
      </c>
      <c r="B545" s="273">
        <v>2015</v>
      </c>
      <c r="C545" s="274" t="s">
        <v>240</v>
      </c>
      <c r="D545" s="274" t="s">
        <v>158</v>
      </c>
      <c r="E545" s="276" t="s">
        <v>286</v>
      </c>
      <c r="F545" s="408">
        <v>42288</v>
      </c>
      <c r="G545" s="274" t="s">
        <v>2049</v>
      </c>
      <c r="H545" s="270">
        <v>10</v>
      </c>
      <c r="I545" s="269" t="s">
        <v>319</v>
      </c>
      <c r="P545" s="270"/>
    </row>
    <row r="546" spans="1:16" s="269" customFormat="1" ht="10.5" customHeight="1" outlineLevel="2">
      <c r="A546" s="270">
        <v>10</v>
      </c>
      <c r="B546" s="273">
        <v>2015</v>
      </c>
      <c r="C546" s="274" t="s">
        <v>240</v>
      </c>
      <c r="D546" s="274" t="s">
        <v>158</v>
      </c>
      <c r="E546" s="276" t="s">
        <v>286</v>
      </c>
      <c r="F546" s="408">
        <v>42288</v>
      </c>
      <c r="G546" s="274" t="s">
        <v>2050</v>
      </c>
      <c r="H546" s="270">
        <v>10</v>
      </c>
      <c r="I546" s="269" t="s">
        <v>453</v>
      </c>
      <c r="P546" s="270"/>
    </row>
    <row r="547" spans="1:16" s="269" customFormat="1" ht="10.5" customHeight="1" outlineLevel="2">
      <c r="A547" s="270">
        <v>10</v>
      </c>
      <c r="B547" s="273">
        <v>2015</v>
      </c>
      <c r="C547" s="274" t="s">
        <v>240</v>
      </c>
      <c r="D547" s="274" t="s">
        <v>158</v>
      </c>
      <c r="E547" s="276" t="s">
        <v>286</v>
      </c>
      <c r="F547" s="408">
        <v>42288</v>
      </c>
      <c r="G547" s="274" t="s">
        <v>2051</v>
      </c>
      <c r="H547" s="270">
        <v>10</v>
      </c>
      <c r="I547" s="269" t="s">
        <v>325</v>
      </c>
      <c r="P547" s="270"/>
    </row>
    <row r="548" spans="1:16" s="269" customFormat="1" ht="10.5" customHeight="1" outlineLevel="2">
      <c r="A548" s="270">
        <v>10</v>
      </c>
      <c r="B548" s="273">
        <v>2015</v>
      </c>
      <c r="C548" s="274" t="s">
        <v>240</v>
      </c>
      <c r="D548" s="274" t="s">
        <v>158</v>
      </c>
      <c r="E548" s="276" t="s">
        <v>286</v>
      </c>
      <c r="F548" s="408">
        <v>42288</v>
      </c>
      <c r="G548" s="274" t="s">
        <v>2052</v>
      </c>
      <c r="H548" s="270">
        <v>3</v>
      </c>
      <c r="I548" s="269" t="s">
        <v>120</v>
      </c>
      <c r="P548" s="270"/>
    </row>
    <row r="549" spans="1:16" s="269" customFormat="1" ht="10.5" customHeight="1" outlineLevel="1">
      <c r="A549" s="270"/>
      <c r="B549" s="273"/>
      <c r="C549" s="274"/>
      <c r="D549" s="274" t="s">
        <v>160</v>
      </c>
      <c r="E549" s="276"/>
      <c r="F549" s="408"/>
      <c r="G549" s="274"/>
      <c r="H549" s="270">
        <f>SUBTOTAL(9,H492:H548)</f>
        <v>446</v>
      </c>
      <c r="P549" s="270"/>
    </row>
    <row r="550" spans="1:16" s="67" customFormat="1" ht="10.5" customHeight="1" outlineLevel="2">
      <c r="A550" s="273">
        <v>3</v>
      </c>
      <c r="B550" s="270">
        <v>2015</v>
      </c>
      <c r="C550" s="274" t="s">
        <v>240</v>
      </c>
      <c r="D550" s="277" t="s">
        <v>568</v>
      </c>
      <c r="E550" s="274" t="s">
        <v>290</v>
      </c>
      <c r="F550" s="408">
        <v>42064</v>
      </c>
      <c r="G550" s="274" t="s">
        <v>1144</v>
      </c>
      <c r="H550" s="270">
        <v>7</v>
      </c>
      <c r="I550" s="274" t="s">
        <v>528</v>
      </c>
      <c r="J550" s="40"/>
      <c r="K550" s="40"/>
      <c r="L550" s="40"/>
      <c r="P550" s="76"/>
    </row>
    <row r="551" spans="1:16" s="67" customFormat="1" ht="10.5" customHeight="1" outlineLevel="2">
      <c r="A551" s="273">
        <v>3</v>
      </c>
      <c r="B551" s="270">
        <v>2015</v>
      </c>
      <c r="C551" s="274" t="s">
        <v>240</v>
      </c>
      <c r="D551" s="275" t="s">
        <v>568</v>
      </c>
      <c r="E551" s="274" t="s">
        <v>290</v>
      </c>
      <c r="F551" s="408">
        <v>42064</v>
      </c>
      <c r="G551" s="274"/>
      <c r="H551" s="270">
        <v>7</v>
      </c>
      <c r="I551" s="274" t="s">
        <v>1269</v>
      </c>
      <c r="J551" s="40"/>
      <c r="K551" s="62"/>
      <c r="L551" s="62"/>
      <c r="P551" s="76"/>
    </row>
    <row r="552" spans="1:16" s="67" customFormat="1" ht="10.5" customHeight="1" outlineLevel="2">
      <c r="A552" s="273">
        <v>3</v>
      </c>
      <c r="B552" s="270">
        <v>2015</v>
      </c>
      <c r="C552" s="274" t="s">
        <v>240</v>
      </c>
      <c r="D552" s="275" t="s">
        <v>568</v>
      </c>
      <c r="E552" s="274" t="s">
        <v>290</v>
      </c>
      <c r="F552" s="408">
        <v>42064</v>
      </c>
      <c r="G552" s="274"/>
      <c r="H552" s="270">
        <v>3</v>
      </c>
      <c r="I552" s="274" t="s">
        <v>1267</v>
      </c>
      <c r="J552" s="62"/>
      <c r="K552" s="62"/>
      <c r="L552" s="62"/>
      <c r="P552" s="76"/>
    </row>
    <row r="553" spans="1:16" s="67" customFormat="1" ht="10.5" customHeight="1" outlineLevel="2">
      <c r="A553" s="270">
        <v>6</v>
      </c>
      <c r="B553" s="270">
        <v>2015</v>
      </c>
      <c r="C553" s="274" t="s">
        <v>240</v>
      </c>
      <c r="D553" s="274" t="s">
        <v>568</v>
      </c>
      <c r="E553" s="274" t="s">
        <v>208</v>
      </c>
      <c r="F553" s="408">
        <v>42169</v>
      </c>
      <c r="G553" s="274" t="s">
        <v>1925</v>
      </c>
      <c r="H553" s="270">
        <v>10</v>
      </c>
      <c r="I553" s="274" t="s">
        <v>1531</v>
      </c>
      <c r="J553" s="269"/>
      <c r="K553" s="269"/>
      <c r="L553" s="269"/>
      <c r="P553" s="76"/>
    </row>
    <row r="554" spans="1:16" s="67" customFormat="1" ht="10.5" customHeight="1" outlineLevel="1">
      <c r="A554" s="270"/>
      <c r="B554" s="270"/>
      <c r="C554" s="274"/>
      <c r="D554" s="274" t="s">
        <v>570</v>
      </c>
      <c r="E554" s="274"/>
      <c r="F554" s="408"/>
      <c r="G554" s="274"/>
      <c r="H554" s="270">
        <f>SUBTOTAL(9,H550:H553)</f>
        <v>27</v>
      </c>
      <c r="I554" s="274"/>
      <c r="J554" s="269"/>
      <c r="K554" s="269"/>
      <c r="L554" s="269"/>
      <c r="P554" s="76"/>
    </row>
    <row r="555" spans="1:16" s="67" customFormat="1" ht="10.5" customHeight="1" outlineLevel="2">
      <c r="A555" s="29">
        <v>6</v>
      </c>
      <c r="B555" s="30">
        <v>2014</v>
      </c>
      <c r="C555" s="31" t="s">
        <v>239</v>
      </c>
      <c r="D555" s="32" t="s">
        <v>210</v>
      </c>
      <c r="E555" s="98" t="s">
        <v>208</v>
      </c>
      <c r="F555" s="406">
        <v>41797</v>
      </c>
      <c r="G555" s="31" t="s">
        <v>1507</v>
      </c>
      <c r="H555" s="126">
        <v>3</v>
      </c>
      <c r="I555" s="130" t="s">
        <v>167</v>
      </c>
      <c r="J555" s="62"/>
      <c r="K555" s="62"/>
      <c r="L555" s="62"/>
      <c r="P555" s="76"/>
    </row>
    <row r="556" spans="1:16" s="67" customFormat="1" ht="10.5" customHeight="1" outlineLevel="2">
      <c r="A556" s="29">
        <v>6</v>
      </c>
      <c r="B556" s="30">
        <v>2014</v>
      </c>
      <c r="C556" s="31" t="s">
        <v>239</v>
      </c>
      <c r="D556" s="32" t="s">
        <v>210</v>
      </c>
      <c r="E556" s="98" t="s">
        <v>208</v>
      </c>
      <c r="F556" s="406">
        <v>41797</v>
      </c>
      <c r="G556" s="31" t="s">
        <v>1508</v>
      </c>
      <c r="H556" s="126">
        <v>7</v>
      </c>
      <c r="I556" s="130" t="s">
        <v>130</v>
      </c>
      <c r="J556" s="62"/>
      <c r="K556" s="40"/>
      <c r="L556" s="40"/>
      <c r="P556" s="76"/>
    </row>
    <row r="557" spans="1:16" s="67" customFormat="1" ht="10.5" customHeight="1" outlineLevel="2">
      <c r="A557" s="29">
        <v>9</v>
      </c>
      <c r="B557" s="30">
        <v>2014</v>
      </c>
      <c r="C557" s="31" t="s">
        <v>239</v>
      </c>
      <c r="D557" s="32" t="s">
        <v>210</v>
      </c>
      <c r="E557" s="98" t="s">
        <v>268</v>
      </c>
      <c r="F557" s="406">
        <v>41896</v>
      </c>
      <c r="G557" s="31" t="s">
        <v>1508</v>
      </c>
      <c r="H557" s="126">
        <v>10</v>
      </c>
      <c r="I557" s="130" t="s">
        <v>252</v>
      </c>
      <c r="J557" s="40"/>
      <c r="K557" s="40"/>
      <c r="L557" s="40"/>
      <c r="P557" s="76"/>
    </row>
    <row r="558" spans="1:16" s="67" customFormat="1" ht="10.5" customHeight="1" outlineLevel="2">
      <c r="A558" s="29">
        <v>10</v>
      </c>
      <c r="B558" s="30">
        <v>2014</v>
      </c>
      <c r="C558" s="31" t="s">
        <v>239</v>
      </c>
      <c r="D558" s="32" t="s">
        <v>210</v>
      </c>
      <c r="E558" s="98" t="s">
        <v>1725</v>
      </c>
      <c r="F558" s="406">
        <v>41931</v>
      </c>
      <c r="G558" s="31" t="s">
        <v>1508</v>
      </c>
      <c r="H558" s="126">
        <v>10</v>
      </c>
      <c r="I558" s="130" t="s">
        <v>252</v>
      </c>
      <c r="J558" s="40"/>
      <c r="K558" s="269"/>
      <c r="L558" s="269"/>
      <c r="P558" s="76"/>
    </row>
    <row r="559" spans="1:16" s="67" customFormat="1" ht="10.5" customHeight="1" outlineLevel="2">
      <c r="A559" s="270">
        <v>2</v>
      </c>
      <c r="B559" s="273">
        <v>2015</v>
      </c>
      <c r="C559" s="274" t="s">
        <v>239</v>
      </c>
      <c r="D559" s="275" t="s">
        <v>210</v>
      </c>
      <c r="E559" s="276" t="s">
        <v>257</v>
      </c>
      <c r="F559" s="408">
        <v>42050</v>
      </c>
      <c r="G559" s="274" t="s">
        <v>1733</v>
      </c>
      <c r="H559" s="270">
        <v>5</v>
      </c>
      <c r="I559" s="274" t="s">
        <v>258</v>
      </c>
      <c r="J559" s="269"/>
      <c r="K559" s="62"/>
      <c r="L559" s="62"/>
      <c r="P559" s="76"/>
    </row>
    <row r="560" spans="1:16" s="67" customFormat="1" ht="10.5" customHeight="1" outlineLevel="2">
      <c r="A560" s="273">
        <v>3</v>
      </c>
      <c r="B560" s="270">
        <v>2015</v>
      </c>
      <c r="C560" s="274" t="s">
        <v>239</v>
      </c>
      <c r="D560" s="277" t="s">
        <v>210</v>
      </c>
      <c r="E560" s="274" t="s">
        <v>290</v>
      </c>
      <c r="F560" s="408">
        <v>42064</v>
      </c>
      <c r="G560" s="274" t="s">
        <v>1733</v>
      </c>
      <c r="H560" s="270">
        <v>3</v>
      </c>
      <c r="I560" s="274" t="s">
        <v>34</v>
      </c>
      <c r="J560" s="62"/>
      <c r="K560" s="62"/>
      <c r="L560" s="62"/>
      <c r="P560" s="76"/>
    </row>
    <row r="561" spans="1:16" s="67" customFormat="1" ht="10.5" customHeight="1" outlineLevel="2">
      <c r="A561" s="273">
        <v>5</v>
      </c>
      <c r="B561" s="270">
        <v>2015</v>
      </c>
      <c r="C561" s="274" t="s">
        <v>239</v>
      </c>
      <c r="D561" s="277" t="s">
        <v>210</v>
      </c>
      <c r="E561" s="274" t="s">
        <v>248</v>
      </c>
      <c r="F561" s="408">
        <v>42140</v>
      </c>
      <c r="G561" s="274" t="s">
        <v>1860</v>
      </c>
      <c r="H561" s="270">
        <v>5</v>
      </c>
      <c r="I561" s="274" t="s">
        <v>258</v>
      </c>
      <c r="J561" s="62"/>
      <c r="K561" s="62"/>
      <c r="L561" s="62"/>
      <c r="P561" s="76"/>
    </row>
    <row r="562" spans="1:16" s="67" customFormat="1" ht="10.5" customHeight="1" outlineLevel="2">
      <c r="A562" s="273">
        <v>5</v>
      </c>
      <c r="B562" s="270">
        <v>2015</v>
      </c>
      <c r="C562" s="274" t="s">
        <v>239</v>
      </c>
      <c r="D562" s="277" t="s">
        <v>210</v>
      </c>
      <c r="E562" s="274" t="s">
        <v>945</v>
      </c>
      <c r="F562" s="408">
        <v>42147</v>
      </c>
      <c r="G562" s="274" t="s">
        <v>1865</v>
      </c>
      <c r="H562" s="270">
        <v>5</v>
      </c>
      <c r="I562" s="274" t="s">
        <v>249</v>
      </c>
      <c r="J562" s="62"/>
      <c r="K562" s="62"/>
      <c r="L562" s="62"/>
      <c r="P562" s="76"/>
    </row>
    <row r="563" spans="1:16" s="67" customFormat="1" ht="10.5" customHeight="1" outlineLevel="2">
      <c r="A563" s="273">
        <v>10</v>
      </c>
      <c r="B563" s="270">
        <v>2015</v>
      </c>
      <c r="C563" s="274" t="s">
        <v>239</v>
      </c>
      <c r="D563" s="277" t="s">
        <v>210</v>
      </c>
      <c r="E563" s="274" t="s">
        <v>266</v>
      </c>
      <c r="F563" s="408">
        <v>42302</v>
      </c>
      <c r="G563" s="274" t="s">
        <v>2109</v>
      </c>
      <c r="H563" s="270">
        <v>5</v>
      </c>
      <c r="I563" s="274" t="s">
        <v>249</v>
      </c>
      <c r="J563" s="62"/>
      <c r="K563" s="62"/>
      <c r="L563" s="62"/>
      <c r="P563" s="76"/>
    </row>
    <row r="564" spans="1:16" s="67" customFormat="1" ht="10.5" customHeight="1" outlineLevel="1">
      <c r="A564" s="273"/>
      <c r="B564" s="270"/>
      <c r="C564" s="274"/>
      <c r="D564" s="277" t="s">
        <v>211</v>
      </c>
      <c r="E564" s="274"/>
      <c r="F564" s="408"/>
      <c r="G564" s="274"/>
      <c r="H564" s="270">
        <f>SUBTOTAL(9,H555:H563)</f>
        <v>53</v>
      </c>
      <c r="I564" s="274"/>
      <c r="J564" s="62"/>
      <c r="K564" s="62"/>
      <c r="L564" s="62"/>
      <c r="P564" s="76"/>
    </row>
    <row r="565" spans="1:16" s="67" customFormat="1" ht="10.5" customHeight="1" outlineLevel="2">
      <c r="A565" s="29">
        <v>3</v>
      </c>
      <c r="B565" s="30">
        <v>2014</v>
      </c>
      <c r="C565" s="31" t="s">
        <v>488</v>
      </c>
      <c r="D565" s="32" t="s">
        <v>1052</v>
      </c>
      <c r="E565" s="98" t="s">
        <v>290</v>
      </c>
      <c r="F565" s="406">
        <v>41700</v>
      </c>
      <c r="G565" s="31" t="s">
        <v>1359</v>
      </c>
      <c r="H565" s="29">
        <v>10</v>
      </c>
      <c r="I565" s="31" t="s">
        <v>364</v>
      </c>
      <c r="J565" s="75"/>
      <c r="L565" s="52"/>
      <c r="P565" s="76"/>
    </row>
    <row r="566" spans="1:16" s="67" customFormat="1" ht="10.5" customHeight="1" outlineLevel="2">
      <c r="A566" s="29">
        <v>3</v>
      </c>
      <c r="B566" s="30">
        <v>2014</v>
      </c>
      <c r="C566" s="31" t="s">
        <v>488</v>
      </c>
      <c r="D566" s="32" t="s">
        <v>1052</v>
      </c>
      <c r="E566" s="98" t="s">
        <v>270</v>
      </c>
      <c r="F566" s="406">
        <v>41728</v>
      </c>
      <c r="G566" s="31" t="s">
        <v>1414</v>
      </c>
      <c r="H566" s="29">
        <v>5</v>
      </c>
      <c r="I566" s="31" t="s">
        <v>348</v>
      </c>
      <c r="L566" s="52"/>
      <c r="P566" s="76"/>
    </row>
    <row r="567" spans="1:16" s="67" customFormat="1" ht="10.5" customHeight="1" outlineLevel="2">
      <c r="A567" s="29">
        <v>5</v>
      </c>
      <c r="B567" s="30">
        <v>2014</v>
      </c>
      <c r="C567" s="31" t="s">
        <v>488</v>
      </c>
      <c r="D567" s="32" t="s">
        <v>1052</v>
      </c>
      <c r="E567" s="98" t="s">
        <v>248</v>
      </c>
      <c r="F567" s="406">
        <v>41776</v>
      </c>
      <c r="G567" s="31" t="s">
        <v>1436</v>
      </c>
      <c r="H567" s="29">
        <v>5</v>
      </c>
      <c r="I567" s="31" t="s">
        <v>331</v>
      </c>
      <c r="L567" s="52"/>
      <c r="P567" s="76"/>
    </row>
    <row r="568" spans="1:16" s="67" customFormat="1" ht="10.5" customHeight="1" outlineLevel="2">
      <c r="A568" s="270">
        <v>5</v>
      </c>
      <c r="B568" s="273">
        <v>2015</v>
      </c>
      <c r="C568" s="274" t="s">
        <v>488</v>
      </c>
      <c r="D568" s="275" t="s">
        <v>1052</v>
      </c>
      <c r="E568" s="276" t="s">
        <v>248</v>
      </c>
      <c r="F568" s="408">
        <v>42140</v>
      </c>
      <c r="G568" s="274" t="s">
        <v>1414</v>
      </c>
      <c r="H568" s="270">
        <v>5</v>
      </c>
      <c r="I568" s="274" t="s">
        <v>348</v>
      </c>
      <c r="J568" s="269"/>
      <c r="K568" s="269"/>
      <c r="L568" s="269"/>
      <c r="P568" s="76"/>
    </row>
    <row r="569" spans="1:16" s="67" customFormat="1" ht="10.5" customHeight="1" outlineLevel="1">
      <c r="A569" s="270"/>
      <c r="B569" s="273"/>
      <c r="C569" s="274"/>
      <c r="D569" s="275" t="s">
        <v>1053</v>
      </c>
      <c r="E569" s="276"/>
      <c r="F569" s="408"/>
      <c r="G569" s="274"/>
      <c r="H569" s="270">
        <f>SUBTOTAL(9,H565:H568)</f>
        <v>25</v>
      </c>
      <c r="I569" s="274"/>
      <c r="J569" s="269"/>
      <c r="K569" s="269"/>
      <c r="L569" s="269"/>
      <c r="P569" s="76"/>
    </row>
    <row r="570" spans="1:16" s="67" customFormat="1" ht="10.5" customHeight="1" outlineLevel="2">
      <c r="A570" s="270">
        <v>6</v>
      </c>
      <c r="B570" s="270">
        <v>2015</v>
      </c>
      <c r="C570" s="274" t="s">
        <v>239</v>
      </c>
      <c r="D570" s="274" t="s">
        <v>1926</v>
      </c>
      <c r="E570" s="274" t="s">
        <v>208</v>
      </c>
      <c r="F570" s="408">
        <v>42169</v>
      </c>
      <c r="G570" s="274" t="s">
        <v>1927</v>
      </c>
      <c r="H570" s="270">
        <v>7</v>
      </c>
      <c r="I570" s="274" t="s">
        <v>1519</v>
      </c>
      <c r="J570" s="269"/>
      <c r="K570" s="269"/>
      <c r="L570" s="269"/>
      <c r="P570" s="76"/>
    </row>
    <row r="571" spans="1:16" s="67" customFormat="1" ht="10.5" customHeight="1" outlineLevel="2">
      <c r="A571" s="270">
        <v>6</v>
      </c>
      <c r="B571" s="270">
        <v>2015</v>
      </c>
      <c r="C571" s="274" t="s">
        <v>239</v>
      </c>
      <c r="D571" s="274" t="s">
        <v>1926</v>
      </c>
      <c r="E571" s="274" t="s">
        <v>208</v>
      </c>
      <c r="F571" s="408">
        <v>42169</v>
      </c>
      <c r="G571" s="274" t="s">
        <v>1928</v>
      </c>
      <c r="H571" s="270">
        <v>3</v>
      </c>
      <c r="I571" s="274" t="s">
        <v>1516</v>
      </c>
      <c r="J571" s="269"/>
      <c r="K571" s="269"/>
      <c r="L571" s="269"/>
      <c r="P571" s="76"/>
    </row>
    <row r="572" spans="1:16" s="67" customFormat="1" ht="10.5" customHeight="1" outlineLevel="2">
      <c r="A572" s="270">
        <v>6</v>
      </c>
      <c r="B572" s="270">
        <v>2015</v>
      </c>
      <c r="C572" s="274" t="s">
        <v>239</v>
      </c>
      <c r="D572" s="274" t="s">
        <v>1926</v>
      </c>
      <c r="E572" s="373" t="s">
        <v>1965</v>
      </c>
      <c r="F572" s="408">
        <v>42176</v>
      </c>
      <c r="G572" s="274" t="s">
        <v>1927</v>
      </c>
      <c r="H572" s="270">
        <v>15</v>
      </c>
      <c r="I572" s="370" t="s">
        <v>2001</v>
      </c>
      <c r="J572" s="269"/>
      <c r="K572" s="269"/>
      <c r="L572" s="269"/>
      <c r="P572" s="76"/>
    </row>
    <row r="573" spans="1:16" s="67" customFormat="1" ht="10.5" customHeight="1" outlineLevel="1">
      <c r="A573" s="270"/>
      <c r="B573" s="270"/>
      <c r="C573" s="274"/>
      <c r="D573" s="274" t="s">
        <v>1929</v>
      </c>
      <c r="E573" s="373"/>
      <c r="F573" s="408"/>
      <c r="G573" s="274"/>
      <c r="H573" s="270">
        <f>SUBTOTAL(9,H570:H572)</f>
        <v>25</v>
      </c>
      <c r="I573" s="370"/>
      <c r="J573" s="269"/>
      <c r="K573" s="269"/>
      <c r="L573" s="269"/>
      <c r="P573" s="76"/>
    </row>
    <row r="574" spans="1:16" s="69" customFormat="1" ht="10.5" customHeight="1" outlineLevel="2">
      <c r="A574" s="42">
        <v>9</v>
      </c>
      <c r="B574" s="43">
        <v>2012</v>
      </c>
      <c r="C574" s="44" t="s">
        <v>262</v>
      </c>
      <c r="D574" s="44" t="s">
        <v>935</v>
      </c>
      <c r="E574" s="53" t="s">
        <v>396</v>
      </c>
      <c r="F574" s="410">
        <v>41161</v>
      </c>
      <c r="G574" s="44" t="s">
        <v>843</v>
      </c>
      <c r="H574" s="42">
        <v>5</v>
      </c>
      <c r="I574" s="44" t="s">
        <v>328</v>
      </c>
      <c r="J574" s="48" t="s">
        <v>1868</v>
      </c>
      <c r="K574" s="40"/>
      <c r="L574" s="40"/>
      <c r="M574" s="60"/>
      <c r="P574" s="80"/>
    </row>
    <row r="575" spans="1:16" s="69" customFormat="1" ht="10.5" customHeight="1" outlineLevel="2">
      <c r="A575" s="42">
        <v>10</v>
      </c>
      <c r="B575" s="43">
        <v>2012</v>
      </c>
      <c r="C575" s="44" t="s">
        <v>262</v>
      </c>
      <c r="D575" s="44" t="s">
        <v>935</v>
      </c>
      <c r="E575" s="53" t="s">
        <v>286</v>
      </c>
      <c r="F575" s="410">
        <v>41196</v>
      </c>
      <c r="G575" s="44" t="s">
        <v>843</v>
      </c>
      <c r="H575" s="42">
        <v>7</v>
      </c>
      <c r="I575" s="44" t="s">
        <v>274</v>
      </c>
      <c r="J575" s="34"/>
      <c r="K575" s="67"/>
      <c r="L575" s="67"/>
      <c r="M575" s="60"/>
      <c r="P575" s="80"/>
    </row>
    <row r="576" spans="1:16" s="47" customFormat="1" ht="10.5" customHeight="1" outlineLevel="2">
      <c r="A576" s="42">
        <v>10</v>
      </c>
      <c r="B576" s="43">
        <v>2012</v>
      </c>
      <c r="C576" s="44" t="s">
        <v>262</v>
      </c>
      <c r="D576" s="44" t="s">
        <v>935</v>
      </c>
      <c r="E576" s="53" t="s">
        <v>286</v>
      </c>
      <c r="F576" s="410">
        <v>41196</v>
      </c>
      <c r="G576" s="44" t="s">
        <v>881</v>
      </c>
      <c r="H576" s="42">
        <v>3</v>
      </c>
      <c r="I576" s="44" t="s">
        <v>318</v>
      </c>
      <c r="J576" s="34"/>
      <c r="K576" s="67"/>
      <c r="L576" s="67"/>
      <c r="M576" s="34"/>
      <c r="P576" s="139"/>
    </row>
    <row r="577" spans="1:16" s="69" customFormat="1" ht="10.5" customHeight="1" outlineLevel="2">
      <c r="A577" s="42">
        <v>10</v>
      </c>
      <c r="B577" s="43">
        <v>2012</v>
      </c>
      <c r="C577" s="44" t="s">
        <v>262</v>
      </c>
      <c r="D577" s="44" t="s">
        <v>935</v>
      </c>
      <c r="E577" s="53" t="s">
        <v>286</v>
      </c>
      <c r="F577" s="410">
        <v>41196</v>
      </c>
      <c r="G577" s="44" t="s">
        <v>882</v>
      </c>
      <c r="H577" s="42">
        <v>3</v>
      </c>
      <c r="I577" s="44" t="s">
        <v>477</v>
      </c>
      <c r="J577" s="54"/>
      <c r="K577" s="67"/>
      <c r="L577" s="67"/>
      <c r="M577" s="60"/>
      <c r="P577" s="80"/>
    </row>
    <row r="578" spans="1:16" s="69" customFormat="1" ht="10.5" customHeight="1" outlineLevel="1">
      <c r="A578" s="42"/>
      <c r="B578" s="43"/>
      <c r="C578" s="44"/>
      <c r="D578" s="44" t="s">
        <v>936</v>
      </c>
      <c r="E578" s="53"/>
      <c r="F578" s="410"/>
      <c r="G578" s="44"/>
      <c r="H578" s="42">
        <f>SUBTOTAL(9,H574:H577)</f>
        <v>18</v>
      </c>
      <c r="I578" s="44"/>
      <c r="J578" s="54"/>
      <c r="K578" s="67"/>
      <c r="L578" s="67"/>
      <c r="M578" s="60"/>
      <c r="P578" s="80"/>
    </row>
    <row r="579" spans="1:16" s="40" customFormat="1" ht="10.5" customHeight="1" outlineLevel="2">
      <c r="A579" s="270">
        <v>3</v>
      </c>
      <c r="B579" s="273">
        <v>2015</v>
      </c>
      <c r="C579" s="274" t="s">
        <v>262</v>
      </c>
      <c r="D579" s="275" t="s">
        <v>1832</v>
      </c>
      <c r="E579" s="276" t="s">
        <v>259</v>
      </c>
      <c r="F579" s="408">
        <v>42085</v>
      </c>
      <c r="G579" s="274" t="s">
        <v>1833</v>
      </c>
      <c r="H579" s="270">
        <v>5</v>
      </c>
      <c r="I579" s="274" t="s">
        <v>263</v>
      </c>
      <c r="J579" s="269"/>
      <c r="K579" s="269"/>
      <c r="L579" s="269"/>
      <c r="P579" s="36"/>
    </row>
    <row r="580" spans="1:16" s="40" customFormat="1" ht="10.5" customHeight="1" outlineLevel="1">
      <c r="A580" s="270"/>
      <c r="B580" s="273"/>
      <c r="C580" s="274"/>
      <c r="D580" s="275" t="s">
        <v>1834</v>
      </c>
      <c r="E580" s="276"/>
      <c r="F580" s="408"/>
      <c r="G580" s="274"/>
      <c r="H580" s="270">
        <f>SUBTOTAL(9,H579:H579)</f>
        <v>5</v>
      </c>
      <c r="I580" s="274"/>
      <c r="J580" s="269"/>
      <c r="K580" s="269"/>
      <c r="L580" s="269"/>
      <c r="P580" s="36"/>
    </row>
    <row r="581" spans="1:16" s="40" customFormat="1" ht="10.5" customHeight="1" outlineLevel="2">
      <c r="A581" s="128">
        <v>6</v>
      </c>
      <c r="B581" s="36">
        <v>2013</v>
      </c>
      <c r="C581" s="45" t="s">
        <v>239</v>
      </c>
      <c r="D581" s="271" t="s">
        <v>118</v>
      </c>
      <c r="E581" s="38" t="s">
        <v>208</v>
      </c>
      <c r="F581" s="407">
        <v>41434</v>
      </c>
      <c r="G581" s="38" t="s">
        <v>1146</v>
      </c>
      <c r="H581" s="36">
        <v>7</v>
      </c>
      <c r="I581" s="38" t="s">
        <v>216</v>
      </c>
      <c r="P581" s="36"/>
    </row>
    <row r="582" spans="1:16" s="40" customFormat="1" ht="10.5" customHeight="1" outlineLevel="1">
      <c r="A582" s="128"/>
      <c r="B582" s="36"/>
      <c r="C582" s="45"/>
      <c r="D582" s="271" t="s">
        <v>119</v>
      </c>
      <c r="E582" s="38"/>
      <c r="F582" s="407"/>
      <c r="G582" s="38"/>
      <c r="H582" s="36">
        <f>SUBTOTAL(9,H581:H581)</f>
        <v>7</v>
      </c>
      <c r="I582" s="38"/>
      <c r="P582" s="36"/>
    </row>
    <row r="583" spans="1:16" s="40" customFormat="1" ht="10.5" customHeight="1" outlineLevel="2">
      <c r="A583" s="128">
        <v>2</v>
      </c>
      <c r="B583" s="37">
        <v>2013</v>
      </c>
      <c r="C583" s="38" t="s">
        <v>296</v>
      </c>
      <c r="D583" s="271" t="s">
        <v>1421</v>
      </c>
      <c r="E583" s="45" t="s">
        <v>251</v>
      </c>
      <c r="F583" s="407">
        <v>41321</v>
      </c>
      <c r="G583" s="38" t="s">
        <v>964</v>
      </c>
      <c r="H583" s="36">
        <v>5</v>
      </c>
      <c r="I583" s="38" t="s">
        <v>331</v>
      </c>
      <c r="P583" s="36"/>
    </row>
    <row r="584" spans="1:16" s="40" customFormat="1" ht="10.5" customHeight="1" outlineLevel="1">
      <c r="A584" s="128"/>
      <c r="B584" s="37"/>
      <c r="C584" s="38"/>
      <c r="D584" s="271" t="s">
        <v>1422</v>
      </c>
      <c r="E584" s="45"/>
      <c r="F584" s="407"/>
      <c r="G584" s="38"/>
      <c r="H584" s="36">
        <f>SUBTOTAL(9,H583:H583)</f>
        <v>5</v>
      </c>
      <c r="I584" s="38"/>
      <c r="P584" s="36"/>
    </row>
    <row r="585" spans="1:16" s="40" customFormat="1" ht="10.5" customHeight="1" outlineLevel="2">
      <c r="A585" s="16">
        <v>10</v>
      </c>
      <c r="B585" s="17">
        <v>2012</v>
      </c>
      <c r="C585" s="22" t="s">
        <v>262</v>
      </c>
      <c r="D585" s="22" t="s">
        <v>885</v>
      </c>
      <c r="E585" s="242" t="s">
        <v>286</v>
      </c>
      <c r="F585" s="420">
        <v>41196</v>
      </c>
      <c r="G585" s="22" t="s">
        <v>886</v>
      </c>
      <c r="H585" s="16">
        <v>3</v>
      </c>
      <c r="I585" s="22" t="s">
        <v>459</v>
      </c>
      <c r="J585" s="18" t="s">
        <v>1868</v>
      </c>
      <c r="K585" s="13"/>
      <c r="L585" s="13"/>
      <c r="P585" s="36"/>
    </row>
    <row r="586" spans="1:16" s="52" customFormat="1" ht="10.5" customHeight="1" outlineLevel="2">
      <c r="A586" s="16">
        <v>11</v>
      </c>
      <c r="B586" s="17">
        <v>2012</v>
      </c>
      <c r="C586" s="22" t="s">
        <v>262</v>
      </c>
      <c r="D586" s="22" t="s">
        <v>885</v>
      </c>
      <c r="E586" s="242" t="s">
        <v>123</v>
      </c>
      <c r="F586" s="420">
        <v>41230</v>
      </c>
      <c r="G586" s="22" t="s">
        <v>948</v>
      </c>
      <c r="H586" s="16">
        <v>5</v>
      </c>
      <c r="I586" s="22" t="s">
        <v>328</v>
      </c>
      <c r="J586" s="13"/>
      <c r="K586" s="63"/>
      <c r="L586" s="63"/>
      <c r="P586" s="55"/>
    </row>
    <row r="587" spans="1:16" s="52" customFormat="1" ht="10.5" customHeight="1" outlineLevel="2">
      <c r="A587" s="14">
        <v>9</v>
      </c>
      <c r="B587" s="46">
        <v>2013</v>
      </c>
      <c r="C587" s="20" t="s">
        <v>262</v>
      </c>
      <c r="D587" s="330" t="s">
        <v>885</v>
      </c>
      <c r="E587" s="21" t="s">
        <v>337</v>
      </c>
      <c r="F587" s="411">
        <v>41546</v>
      </c>
      <c r="G587" s="20" t="s">
        <v>1275</v>
      </c>
      <c r="H587" s="14">
        <v>5</v>
      </c>
      <c r="I587" s="20" t="s">
        <v>328</v>
      </c>
      <c r="J587" s="12" t="s">
        <v>1869</v>
      </c>
      <c r="K587" s="63"/>
      <c r="L587" s="63"/>
      <c r="P587" s="55"/>
    </row>
    <row r="588" spans="1:16" s="58" customFormat="1" ht="10.5" customHeight="1" outlineLevel="2">
      <c r="A588" s="199">
        <v>5</v>
      </c>
      <c r="B588" s="337">
        <v>2014</v>
      </c>
      <c r="C588" s="298" t="s">
        <v>262</v>
      </c>
      <c r="D588" s="338" t="s">
        <v>885</v>
      </c>
      <c r="E588" s="201" t="s">
        <v>261</v>
      </c>
      <c r="F588" s="412">
        <v>41790</v>
      </c>
      <c r="G588" s="298" t="s">
        <v>1577</v>
      </c>
      <c r="H588" s="199">
        <v>5</v>
      </c>
      <c r="I588" s="298" t="s">
        <v>328</v>
      </c>
      <c r="J588" s="63"/>
      <c r="K588" s="26"/>
      <c r="L588" s="19"/>
      <c r="M588" s="48"/>
      <c r="P588" s="41"/>
    </row>
    <row r="589" spans="1:16" s="48" customFormat="1" ht="10.5" customHeight="1" outlineLevel="2">
      <c r="A589" s="199">
        <v>7</v>
      </c>
      <c r="B589" s="337">
        <v>2014</v>
      </c>
      <c r="C589" s="298" t="s">
        <v>262</v>
      </c>
      <c r="D589" s="338" t="s">
        <v>885</v>
      </c>
      <c r="E589" s="201" t="s">
        <v>271</v>
      </c>
      <c r="F589" s="412">
        <v>41825</v>
      </c>
      <c r="G589" s="298" t="s">
        <v>1570</v>
      </c>
      <c r="H589" s="199">
        <v>5</v>
      </c>
      <c r="I589" s="298" t="s">
        <v>328</v>
      </c>
      <c r="J589" s="18"/>
      <c r="K589" s="26"/>
      <c r="L589" s="19"/>
      <c r="M589" s="52"/>
      <c r="P589" s="42"/>
    </row>
    <row r="590" spans="1:16" s="48" customFormat="1" ht="10.5" customHeight="1" outlineLevel="2">
      <c r="A590" s="300">
        <v>3</v>
      </c>
      <c r="B590" s="299">
        <v>2015</v>
      </c>
      <c r="C590" s="301" t="s">
        <v>262</v>
      </c>
      <c r="D590" s="332" t="s">
        <v>885</v>
      </c>
      <c r="E590" s="303" t="s">
        <v>270</v>
      </c>
      <c r="F590" s="413">
        <v>42092</v>
      </c>
      <c r="G590" s="301" t="s">
        <v>1873</v>
      </c>
      <c r="H590" s="300">
        <v>5</v>
      </c>
      <c r="I590" s="301" t="s">
        <v>263</v>
      </c>
      <c r="J590" s="305"/>
      <c r="K590" s="305"/>
      <c r="L590" s="305"/>
      <c r="M590" s="52"/>
      <c r="P590" s="42"/>
    </row>
    <row r="591" spans="1:20" s="90" customFormat="1" ht="10.5" customHeight="1" outlineLevel="2">
      <c r="A591" s="300">
        <v>5</v>
      </c>
      <c r="B591" s="299">
        <v>2015</v>
      </c>
      <c r="C591" s="301" t="s">
        <v>262</v>
      </c>
      <c r="D591" s="332" t="s">
        <v>885</v>
      </c>
      <c r="E591" s="303" t="s">
        <v>261</v>
      </c>
      <c r="F591" s="413">
        <v>42154</v>
      </c>
      <c r="G591" s="301" t="s">
        <v>1873</v>
      </c>
      <c r="H591" s="300">
        <v>5</v>
      </c>
      <c r="I591" s="301" t="s">
        <v>263</v>
      </c>
      <c r="J591" s="305"/>
      <c r="K591" s="305"/>
      <c r="L591" s="305"/>
      <c r="M591" s="52"/>
      <c r="N591" s="48"/>
      <c r="O591" s="48"/>
      <c r="P591" s="42"/>
      <c r="Q591" s="48"/>
      <c r="R591" s="48"/>
      <c r="S591" s="48"/>
      <c r="T591" s="48"/>
    </row>
    <row r="592" spans="1:20" s="90" customFormat="1" ht="10.5" customHeight="1" outlineLevel="1">
      <c r="A592" s="300"/>
      <c r="B592" s="299"/>
      <c r="C592" s="301"/>
      <c r="D592" s="332" t="s">
        <v>887</v>
      </c>
      <c r="E592" s="303"/>
      <c r="F592" s="413"/>
      <c r="G592" s="301"/>
      <c r="H592" s="300">
        <f>SUBTOTAL(9,H585:H591)</f>
        <v>33</v>
      </c>
      <c r="I592" s="301"/>
      <c r="J592" s="305"/>
      <c r="K592" s="305"/>
      <c r="L592" s="305"/>
      <c r="M592" s="52"/>
      <c r="N592" s="48"/>
      <c r="O592" s="48"/>
      <c r="P592" s="42"/>
      <c r="Q592" s="48"/>
      <c r="R592" s="48"/>
      <c r="S592" s="48"/>
      <c r="T592" s="48"/>
    </row>
    <row r="593" spans="1:16" s="269" customFormat="1" ht="10.5" customHeight="1" outlineLevel="2">
      <c r="A593" s="270">
        <v>10</v>
      </c>
      <c r="B593" s="273">
        <v>2015</v>
      </c>
      <c r="C593" s="274" t="s">
        <v>488</v>
      </c>
      <c r="D593" s="274" t="s">
        <v>196</v>
      </c>
      <c r="E593" s="276" t="s">
        <v>286</v>
      </c>
      <c r="F593" s="408">
        <v>42288</v>
      </c>
      <c r="G593" s="274" t="s">
        <v>2053</v>
      </c>
      <c r="H593" s="270">
        <v>3</v>
      </c>
      <c r="I593" s="269" t="s">
        <v>278</v>
      </c>
      <c r="P593" s="270"/>
    </row>
    <row r="594" spans="1:16" s="269" customFormat="1" ht="10.5" customHeight="1" outlineLevel="2">
      <c r="A594" s="270">
        <v>10</v>
      </c>
      <c r="B594" s="273">
        <v>2015</v>
      </c>
      <c r="C594" s="274" t="s">
        <v>488</v>
      </c>
      <c r="D594" s="274" t="s">
        <v>196</v>
      </c>
      <c r="E594" s="276" t="s">
        <v>286</v>
      </c>
      <c r="F594" s="408">
        <v>42288</v>
      </c>
      <c r="G594" s="274" t="s">
        <v>2054</v>
      </c>
      <c r="H594" s="270">
        <v>3</v>
      </c>
      <c r="I594" s="269" t="s">
        <v>151</v>
      </c>
      <c r="P594" s="270"/>
    </row>
    <row r="595" spans="1:16" s="269" customFormat="1" ht="10.5" customHeight="1" outlineLevel="1">
      <c r="A595" s="270"/>
      <c r="B595" s="273"/>
      <c r="C595" s="274"/>
      <c r="D595" s="274" t="s">
        <v>197</v>
      </c>
      <c r="E595" s="276"/>
      <c r="F595" s="408"/>
      <c r="G595" s="274"/>
      <c r="H595" s="270">
        <f>SUBTOTAL(9,H593:H594)</f>
        <v>6</v>
      </c>
      <c r="P595" s="270"/>
    </row>
    <row r="596" spans="1:20" s="90" customFormat="1" ht="10.5" customHeight="1" outlineLevel="2">
      <c r="A596" s="29">
        <v>3</v>
      </c>
      <c r="B596" s="30">
        <v>2014</v>
      </c>
      <c r="C596" s="31" t="s">
        <v>488</v>
      </c>
      <c r="D596" s="32" t="s">
        <v>1396</v>
      </c>
      <c r="E596" s="98" t="s">
        <v>265</v>
      </c>
      <c r="F596" s="406">
        <v>41714</v>
      </c>
      <c r="G596" s="31" t="s">
        <v>1397</v>
      </c>
      <c r="H596" s="29">
        <v>5</v>
      </c>
      <c r="I596" s="31" t="s">
        <v>348</v>
      </c>
      <c r="J596" s="48"/>
      <c r="K596" s="67"/>
      <c r="L596" s="67"/>
      <c r="M596" s="52"/>
      <c r="N596" s="48"/>
      <c r="O596" s="48"/>
      <c r="P596" s="42"/>
      <c r="Q596" s="48"/>
      <c r="R596" s="48"/>
      <c r="S596" s="48"/>
      <c r="T596" s="48"/>
    </row>
    <row r="597" spans="1:16" s="40" customFormat="1" ht="10.5" customHeight="1" outlineLevel="2">
      <c r="A597" s="29">
        <v>3</v>
      </c>
      <c r="B597" s="30">
        <v>2014</v>
      </c>
      <c r="C597" s="31" t="s">
        <v>488</v>
      </c>
      <c r="D597" s="32" t="s">
        <v>1396</v>
      </c>
      <c r="E597" s="98" t="s">
        <v>265</v>
      </c>
      <c r="F597" s="406">
        <v>41714</v>
      </c>
      <c r="G597" s="31" t="s">
        <v>1398</v>
      </c>
      <c r="H597" s="29">
        <v>5</v>
      </c>
      <c r="I597" s="31" t="s">
        <v>331</v>
      </c>
      <c r="J597" s="48"/>
      <c r="K597" s="67"/>
      <c r="L597" s="67"/>
      <c r="P597" s="36"/>
    </row>
    <row r="598" spans="1:12" ht="10.5" customHeight="1" outlineLevel="2">
      <c r="A598" s="29">
        <v>3</v>
      </c>
      <c r="B598" s="30">
        <v>2014</v>
      </c>
      <c r="C598" s="31" t="s">
        <v>488</v>
      </c>
      <c r="D598" s="32" t="s">
        <v>1396</v>
      </c>
      <c r="E598" s="98" t="s">
        <v>259</v>
      </c>
      <c r="F598" s="406">
        <v>41721</v>
      </c>
      <c r="G598" s="31" t="s">
        <v>1407</v>
      </c>
      <c r="H598" s="29">
        <v>5</v>
      </c>
      <c r="I598" s="31" t="s">
        <v>348</v>
      </c>
      <c r="J598" s="52"/>
      <c r="K598" s="40"/>
      <c r="L598" s="40"/>
    </row>
    <row r="599" spans="1:12" ht="10.5" customHeight="1" outlineLevel="2">
      <c r="A599" s="29">
        <v>6</v>
      </c>
      <c r="B599" s="30">
        <v>2014</v>
      </c>
      <c r="C599" s="31" t="s">
        <v>488</v>
      </c>
      <c r="D599" s="32" t="s">
        <v>1396</v>
      </c>
      <c r="E599" s="98" t="s">
        <v>208</v>
      </c>
      <c r="F599" s="406">
        <v>41797</v>
      </c>
      <c r="G599" s="31" t="s">
        <v>1509</v>
      </c>
      <c r="H599" s="126">
        <v>3</v>
      </c>
      <c r="I599" s="130" t="s">
        <v>806</v>
      </c>
      <c r="J599" s="52"/>
      <c r="K599" s="269"/>
      <c r="L599" s="269"/>
    </row>
    <row r="600" spans="1:12" ht="10.5" customHeight="1" outlineLevel="2">
      <c r="A600" s="270">
        <v>3</v>
      </c>
      <c r="B600" s="273">
        <v>2015</v>
      </c>
      <c r="C600" s="274" t="s">
        <v>488</v>
      </c>
      <c r="D600" s="275" t="s">
        <v>1396</v>
      </c>
      <c r="E600" s="276" t="s">
        <v>265</v>
      </c>
      <c r="F600" s="408">
        <v>42078</v>
      </c>
      <c r="G600" s="274" t="s">
        <v>1407</v>
      </c>
      <c r="H600" s="270">
        <v>5</v>
      </c>
      <c r="I600" s="274" t="s">
        <v>331</v>
      </c>
      <c r="J600" s="269"/>
      <c r="K600" s="269"/>
      <c r="L600" s="269"/>
    </row>
    <row r="601" spans="1:12" ht="10.5" customHeight="1" outlineLevel="1">
      <c r="A601" s="270"/>
      <c r="B601" s="273"/>
      <c r="C601" s="274"/>
      <c r="D601" s="275" t="s">
        <v>1399</v>
      </c>
      <c r="E601" s="276"/>
      <c r="F601" s="408"/>
      <c r="G601" s="274"/>
      <c r="H601" s="270">
        <f>SUBTOTAL(9,H596:H600)</f>
        <v>23</v>
      </c>
      <c r="I601" s="274"/>
      <c r="J601" s="269"/>
      <c r="K601" s="269"/>
      <c r="L601" s="269"/>
    </row>
    <row r="602" spans="1:16" s="40" customFormat="1" ht="10.5" customHeight="1" outlineLevel="2">
      <c r="A602" s="36">
        <v>3</v>
      </c>
      <c r="B602" s="36">
        <v>2013</v>
      </c>
      <c r="C602" s="38" t="s">
        <v>239</v>
      </c>
      <c r="D602" s="39" t="s">
        <v>104</v>
      </c>
      <c r="E602" s="38" t="s">
        <v>290</v>
      </c>
      <c r="F602" s="407">
        <v>41336</v>
      </c>
      <c r="G602" s="38" t="s">
        <v>1000</v>
      </c>
      <c r="H602" s="36">
        <v>3</v>
      </c>
      <c r="I602" s="38" t="s">
        <v>26</v>
      </c>
      <c r="J602" s="52"/>
      <c r="K602" s="67"/>
      <c r="L602" s="67"/>
      <c r="P602" s="36"/>
    </row>
    <row r="603" spans="1:16" s="40" customFormat="1" ht="10.5" customHeight="1" outlineLevel="2">
      <c r="A603" s="36">
        <v>10</v>
      </c>
      <c r="B603" s="37">
        <v>2013</v>
      </c>
      <c r="C603" s="38" t="s">
        <v>239</v>
      </c>
      <c r="D603" s="271" t="s">
        <v>104</v>
      </c>
      <c r="E603" s="45" t="s">
        <v>286</v>
      </c>
      <c r="F603" s="407">
        <v>41560</v>
      </c>
      <c r="G603" s="38" t="s">
        <v>1147</v>
      </c>
      <c r="H603" s="36">
        <v>10</v>
      </c>
      <c r="I603" s="38" t="s">
        <v>343</v>
      </c>
      <c r="J603" s="52"/>
      <c r="K603" s="67"/>
      <c r="L603" s="67"/>
      <c r="P603" s="36"/>
    </row>
    <row r="604" spans="1:16" s="269" customFormat="1" ht="10.5" customHeight="1" outlineLevel="2">
      <c r="A604" s="29">
        <v>3</v>
      </c>
      <c r="B604" s="29">
        <v>2014</v>
      </c>
      <c r="C604" s="31" t="s">
        <v>239</v>
      </c>
      <c r="D604" s="104" t="s">
        <v>104</v>
      </c>
      <c r="E604" s="31" t="s">
        <v>270</v>
      </c>
      <c r="F604" s="406">
        <v>41728</v>
      </c>
      <c r="G604" s="31" t="s">
        <v>1415</v>
      </c>
      <c r="H604" s="29">
        <v>10</v>
      </c>
      <c r="I604" s="31" t="s">
        <v>252</v>
      </c>
      <c r="J604" s="52"/>
      <c r="K604" s="52"/>
      <c r="L604" s="67"/>
      <c r="P604" s="270"/>
    </row>
    <row r="605" spans="1:12" ht="10.5" customHeight="1" outlineLevel="2">
      <c r="A605" s="29">
        <v>6</v>
      </c>
      <c r="B605" s="30">
        <v>2014</v>
      </c>
      <c r="C605" s="31" t="s">
        <v>239</v>
      </c>
      <c r="D605" s="32" t="s">
        <v>104</v>
      </c>
      <c r="E605" s="98" t="s">
        <v>208</v>
      </c>
      <c r="F605" s="406">
        <v>41797</v>
      </c>
      <c r="G605" s="31" t="s">
        <v>1415</v>
      </c>
      <c r="H605" s="126">
        <v>10</v>
      </c>
      <c r="I605" s="130" t="s">
        <v>177</v>
      </c>
      <c r="J605" s="52"/>
      <c r="K605" s="127"/>
      <c r="L605" s="127"/>
    </row>
    <row r="606" spans="1:12" ht="10.5" customHeight="1" outlineLevel="2">
      <c r="A606" s="29">
        <v>6</v>
      </c>
      <c r="B606" s="30">
        <v>2014</v>
      </c>
      <c r="C606" s="31" t="s">
        <v>239</v>
      </c>
      <c r="D606" s="32" t="s">
        <v>104</v>
      </c>
      <c r="E606" s="98" t="s">
        <v>1453</v>
      </c>
      <c r="F606" s="406">
        <v>41803</v>
      </c>
      <c r="G606" s="31" t="s">
        <v>1415</v>
      </c>
      <c r="H606" s="126">
        <v>15</v>
      </c>
      <c r="I606" s="130" t="s">
        <v>1510</v>
      </c>
      <c r="J606" s="127"/>
      <c r="K606" s="67"/>
      <c r="L606" s="67"/>
    </row>
    <row r="607" spans="1:12" ht="10.5" customHeight="1" outlineLevel="2">
      <c r="A607" s="29">
        <v>10</v>
      </c>
      <c r="B607" s="30">
        <v>2014</v>
      </c>
      <c r="C607" s="31" t="s">
        <v>239</v>
      </c>
      <c r="D607" s="32" t="s">
        <v>104</v>
      </c>
      <c r="E607" s="98" t="s">
        <v>1725</v>
      </c>
      <c r="F607" s="406">
        <v>41931</v>
      </c>
      <c r="G607" s="31" t="s">
        <v>1730</v>
      </c>
      <c r="H607" s="126">
        <v>5</v>
      </c>
      <c r="I607" s="130" t="s">
        <v>327</v>
      </c>
      <c r="J607" s="52" t="s">
        <v>1821</v>
      </c>
      <c r="K607" s="67"/>
      <c r="L607" s="62" t="s">
        <v>2108</v>
      </c>
    </row>
    <row r="608" spans="4:11" ht="10.5" customHeight="1" outlineLevel="1">
      <c r="D608" s="32" t="s">
        <v>105</v>
      </c>
      <c r="E608" s="98"/>
      <c r="G608" s="31"/>
      <c r="H608" s="126">
        <f>SUBTOTAL(9,H602:H607)</f>
        <v>53</v>
      </c>
      <c r="I608" s="130"/>
      <c r="J608" s="52"/>
      <c r="K608" s="67"/>
    </row>
    <row r="609" spans="1:12" ht="10.5" customHeight="1" outlineLevel="2">
      <c r="A609" s="36">
        <v>5</v>
      </c>
      <c r="B609" s="36">
        <v>2013</v>
      </c>
      <c r="C609" s="38" t="s">
        <v>262</v>
      </c>
      <c r="D609" s="39" t="s">
        <v>1148</v>
      </c>
      <c r="E609" s="38" t="s">
        <v>945</v>
      </c>
      <c r="F609" s="407">
        <v>41419</v>
      </c>
      <c r="G609" s="38" t="s">
        <v>1149</v>
      </c>
      <c r="H609" s="36">
        <v>5</v>
      </c>
      <c r="I609" s="38" t="s">
        <v>263</v>
      </c>
      <c r="J609" s="40"/>
      <c r="K609" s="47"/>
      <c r="L609" s="67"/>
    </row>
    <row r="610" spans="1:20" s="28" customFormat="1" ht="10.5" customHeight="1" outlineLevel="2">
      <c r="A610" s="36">
        <v>11</v>
      </c>
      <c r="B610" s="36">
        <v>2013</v>
      </c>
      <c r="C610" s="38" t="s">
        <v>262</v>
      </c>
      <c r="D610" s="39" t="s">
        <v>1148</v>
      </c>
      <c r="E610" s="38" t="s">
        <v>301</v>
      </c>
      <c r="F610" s="407">
        <v>41426</v>
      </c>
      <c r="G610" s="38" t="s">
        <v>1149</v>
      </c>
      <c r="H610" s="36">
        <v>5</v>
      </c>
      <c r="I610" s="38" t="s">
        <v>263</v>
      </c>
      <c r="J610" s="40"/>
      <c r="K610" s="47"/>
      <c r="L610" s="67"/>
      <c r="M610" s="25"/>
      <c r="N610" s="26"/>
      <c r="O610" s="26"/>
      <c r="P610" s="27"/>
      <c r="Q610" s="26"/>
      <c r="R610" s="26"/>
      <c r="S610" s="26"/>
      <c r="T610" s="26"/>
    </row>
    <row r="611" spans="1:20" s="28" customFormat="1" ht="10.5" customHeight="1" outlineLevel="1">
      <c r="A611" s="36"/>
      <c r="B611" s="36"/>
      <c r="C611" s="38"/>
      <c r="D611" s="39" t="s">
        <v>1150</v>
      </c>
      <c r="E611" s="38"/>
      <c r="F611" s="407"/>
      <c r="G611" s="38"/>
      <c r="H611" s="36">
        <f>SUBTOTAL(9,H609:H610)</f>
        <v>10</v>
      </c>
      <c r="I611" s="38"/>
      <c r="J611" s="40"/>
      <c r="K611" s="47"/>
      <c r="L611" s="67"/>
      <c r="M611" s="25"/>
      <c r="N611" s="26"/>
      <c r="O611" s="26"/>
      <c r="P611" s="27"/>
      <c r="Q611" s="26"/>
      <c r="R611" s="26"/>
      <c r="S611" s="26"/>
      <c r="T611" s="26"/>
    </row>
    <row r="612" spans="1:20" s="28" customFormat="1" ht="10.5" customHeight="1" outlineLevel="2">
      <c r="A612" s="36">
        <v>2</v>
      </c>
      <c r="B612" s="49">
        <v>2013</v>
      </c>
      <c r="C612" s="50" t="s">
        <v>239</v>
      </c>
      <c r="D612" s="279" t="s">
        <v>965</v>
      </c>
      <c r="E612" s="50" t="s">
        <v>251</v>
      </c>
      <c r="F612" s="414">
        <v>41321</v>
      </c>
      <c r="G612" s="51" t="s">
        <v>966</v>
      </c>
      <c r="H612" s="49">
        <v>5</v>
      </c>
      <c r="I612" s="38" t="s">
        <v>330</v>
      </c>
      <c r="J612" s="48"/>
      <c r="K612" s="47"/>
      <c r="L612" s="52"/>
      <c r="M612" s="25"/>
      <c r="N612" s="26"/>
      <c r="O612" s="26"/>
      <c r="P612" s="27"/>
      <c r="Q612" s="26"/>
      <c r="R612" s="26"/>
      <c r="S612" s="26"/>
      <c r="T612" s="26"/>
    </row>
    <row r="613" spans="1:20" s="28" customFormat="1" ht="10.5" customHeight="1" outlineLevel="2">
      <c r="A613" s="36">
        <v>10</v>
      </c>
      <c r="B613" s="49">
        <v>2013</v>
      </c>
      <c r="C613" s="50" t="s">
        <v>239</v>
      </c>
      <c r="D613" s="279" t="s">
        <v>965</v>
      </c>
      <c r="E613" s="50" t="s">
        <v>264</v>
      </c>
      <c r="F613" s="414">
        <v>41594</v>
      </c>
      <c r="G613" s="51" t="s">
        <v>1286</v>
      </c>
      <c r="H613" s="49">
        <v>10</v>
      </c>
      <c r="I613" s="38" t="s">
        <v>252</v>
      </c>
      <c r="J613" s="34"/>
      <c r="K613" s="47"/>
      <c r="L613" s="52"/>
      <c r="M613" s="25"/>
      <c r="N613" s="26"/>
      <c r="O613" s="26"/>
      <c r="P613" s="27"/>
      <c r="Q613" s="26"/>
      <c r="R613" s="26"/>
      <c r="S613" s="26"/>
      <c r="T613" s="26"/>
    </row>
    <row r="614" spans="1:20" s="336" customFormat="1" ht="10.5" customHeight="1" outlineLevel="2">
      <c r="A614" s="29">
        <v>3</v>
      </c>
      <c r="B614" s="144">
        <v>2014</v>
      </c>
      <c r="C614" s="145" t="s">
        <v>239</v>
      </c>
      <c r="D614" s="292" t="s">
        <v>965</v>
      </c>
      <c r="E614" s="145" t="s">
        <v>259</v>
      </c>
      <c r="F614" s="426">
        <v>41721</v>
      </c>
      <c r="G614" s="147" t="s">
        <v>1286</v>
      </c>
      <c r="H614" s="144">
        <v>10</v>
      </c>
      <c r="I614" s="31" t="s">
        <v>252</v>
      </c>
      <c r="J614" s="34"/>
      <c r="K614" s="47"/>
      <c r="L614" s="52"/>
      <c r="M614" s="305"/>
      <c r="N614" s="305"/>
      <c r="O614" s="305"/>
      <c r="P614" s="300"/>
      <c r="Q614" s="305"/>
      <c r="R614" s="305"/>
      <c r="S614" s="305"/>
      <c r="T614" s="305"/>
    </row>
    <row r="615" spans="1:20" s="336" customFormat="1" ht="10.5" customHeight="1" outlineLevel="1">
      <c r="A615" s="29"/>
      <c r="B615" s="144"/>
      <c r="C615" s="145"/>
      <c r="D615" s="292" t="s">
        <v>967</v>
      </c>
      <c r="E615" s="145"/>
      <c r="F615" s="426"/>
      <c r="G615" s="147"/>
      <c r="H615" s="144">
        <f>SUBTOTAL(9,H612:H614)</f>
        <v>25</v>
      </c>
      <c r="I615" s="31"/>
      <c r="J615" s="34"/>
      <c r="K615" s="47"/>
      <c r="L615" s="52"/>
      <c r="M615" s="305"/>
      <c r="N615" s="305"/>
      <c r="O615" s="305"/>
      <c r="P615" s="300"/>
      <c r="Q615" s="305"/>
      <c r="R615" s="305"/>
      <c r="S615" s="305"/>
      <c r="T615" s="305"/>
    </row>
    <row r="616" spans="1:20" s="336" customFormat="1" ht="10.5" customHeight="1" outlineLevel="2">
      <c r="A616" s="29">
        <v>10</v>
      </c>
      <c r="B616" s="29">
        <v>2014</v>
      </c>
      <c r="C616" s="62" t="s">
        <v>239</v>
      </c>
      <c r="D616" s="104" t="s">
        <v>1263</v>
      </c>
      <c r="E616" s="31" t="s">
        <v>286</v>
      </c>
      <c r="F616" s="409">
        <v>41924</v>
      </c>
      <c r="G616" s="31" t="s">
        <v>1632</v>
      </c>
      <c r="H616" s="29">
        <v>7</v>
      </c>
      <c r="I616" s="31" t="s">
        <v>131</v>
      </c>
      <c r="J616" s="40"/>
      <c r="K616" s="52"/>
      <c r="L616" s="52"/>
      <c r="M616" s="305"/>
      <c r="N616" s="305"/>
      <c r="O616" s="305"/>
      <c r="P616" s="300"/>
      <c r="Q616" s="305"/>
      <c r="R616" s="305"/>
      <c r="S616" s="305"/>
      <c r="T616" s="305"/>
    </row>
    <row r="617" spans="1:16" s="269" customFormat="1" ht="10.5" customHeight="1" outlineLevel="2">
      <c r="A617" s="270">
        <v>10</v>
      </c>
      <c r="B617" s="273">
        <v>2015</v>
      </c>
      <c r="C617" s="274" t="s">
        <v>239</v>
      </c>
      <c r="D617" s="274" t="s">
        <v>1263</v>
      </c>
      <c r="E617" s="276" t="s">
        <v>286</v>
      </c>
      <c r="F617" s="408">
        <v>42288</v>
      </c>
      <c r="G617" s="274" t="s">
        <v>2055</v>
      </c>
      <c r="H617" s="270">
        <v>7</v>
      </c>
      <c r="I617" s="269" t="s">
        <v>131</v>
      </c>
      <c r="P617" s="270"/>
    </row>
    <row r="618" spans="1:16" s="269" customFormat="1" ht="10.5" customHeight="1" outlineLevel="1">
      <c r="A618" s="270"/>
      <c r="B618" s="273"/>
      <c r="C618" s="274"/>
      <c r="D618" s="274" t="s">
        <v>1264</v>
      </c>
      <c r="E618" s="276"/>
      <c r="F618" s="408"/>
      <c r="G618" s="274"/>
      <c r="H618" s="270">
        <f>SUBTOTAL(9,H616:H617)</f>
        <v>14</v>
      </c>
      <c r="P618" s="270"/>
    </row>
    <row r="619" spans="1:16" s="365" customFormat="1" ht="10.5" customHeight="1" outlineLevel="2">
      <c r="A619" s="199">
        <v>6</v>
      </c>
      <c r="B619" s="361">
        <v>2014</v>
      </c>
      <c r="C619" s="362" t="s">
        <v>488</v>
      </c>
      <c r="D619" s="363" t="s">
        <v>693</v>
      </c>
      <c r="E619" s="362" t="s">
        <v>1453</v>
      </c>
      <c r="F619" s="427">
        <v>41804</v>
      </c>
      <c r="G619" s="364" t="s">
        <v>1511</v>
      </c>
      <c r="H619" s="361">
        <v>10</v>
      </c>
      <c r="I619" s="362" t="s">
        <v>1512</v>
      </c>
      <c r="J619" s="12" t="s">
        <v>1872</v>
      </c>
      <c r="K619" s="305"/>
      <c r="L619" s="305"/>
      <c r="M619" s="26"/>
      <c r="P619" s="366"/>
    </row>
    <row r="620" spans="1:20" s="336" customFormat="1" ht="10.5" customHeight="1" outlineLevel="2">
      <c r="A620" s="300">
        <v>3</v>
      </c>
      <c r="B620" s="331">
        <v>2015</v>
      </c>
      <c r="C620" s="367" t="s">
        <v>488</v>
      </c>
      <c r="D620" s="368" t="s">
        <v>693</v>
      </c>
      <c r="E620" s="367" t="s">
        <v>265</v>
      </c>
      <c r="F620" s="428">
        <v>42078</v>
      </c>
      <c r="G620" s="369" t="s">
        <v>1835</v>
      </c>
      <c r="H620" s="331">
        <v>10</v>
      </c>
      <c r="I620" s="367" t="s">
        <v>252</v>
      </c>
      <c r="J620" s="305"/>
      <c r="K620" s="305"/>
      <c r="L620" s="305"/>
      <c r="M620" s="305"/>
      <c r="N620" s="305"/>
      <c r="O620" s="305"/>
      <c r="P620" s="300"/>
      <c r="Q620" s="305"/>
      <c r="R620" s="305"/>
      <c r="S620" s="305"/>
      <c r="T620" s="305"/>
    </row>
    <row r="621" spans="1:16" s="13" customFormat="1" ht="10.5" customHeight="1" outlineLevel="2">
      <c r="A621" s="300">
        <v>6</v>
      </c>
      <c r="B621" s="300">
        <v>2015</v>
      </c>
      <c r="C621" s="301" t="s">
        <v>488</v>
      </c>
      <c r="D621" s="301" t="s">
        <v>693</v>
      </c>
      <c r="E621" s="301" t="s">
        <v>208</v>
      </c>
      <c r="F621" s="413">
        <v>42169</v>
      </c>
      <c r="G621" s="301" t="s">
        <v>1835</v>
      </c>
      <c r="H621" s="300">
        <v>10</v>
      </c>
      <c r="I621" s="301" t="s">
        <v>0</v>
      </c>
      <c r="J621" s="305"/>
      <c r="K621" s="305"/>
      <c r="L621" s="305"/>
      <c r="P621" s="14"/>
    </row>
    <row r="622" spans="1:16" s="365" customFormat="1" ht="10.5" customHeight="1" outlineLevel="2">
      <c r="A622" s="300">
        <v>6</v>
      </c>
      <c r="B622" s="300">
        <v>2015</v>
      </c>
      <c r="C622" s="301" t="s">
        <v>488</v>
      </c>
      <c r="D622" s="301" t="s">
        <v>693</v>
      </c>
      <c r="E622" s="301" t="s">
        <v>208</v>
      </c>
      <c r="F622" s="413">
        <v>42169</v>
      </c>
      <c r="G622" s="301" t="s">
        <v>1930</v>
      </c>
      <c r="H622" s="300">
        <v>7</v>
      </c>
      <c r="I622" s="301" t="s">
        <v>182</v>
      </c>
      <c r="J622" s="305"/>
      <c r="K622" s="305"/>
      <c r="L622" s="305"/>
      <c r="M622" s="26"/>
      <c r="P622" s="366"/>
    </row>
    <row r="623" spans="1:16" s="365" customFormat="1" ht="10.5" customHeight="1" outlineLevel="2">
      <c r="A623" s="300">
        <v>6</v>
      </c>
      <c r="B623" s="300">
        <v>2015</v>
      </c>
      <c r="C623" s="301" t="s">
        <v>488</v>
      </c>
      <c r="D623" s="301" t="s">
        <v>693</v>
      </c>
      <c r="E623" s="301" t="s">
        <v>208</v>
      </c>
      <c r="F623" s="413">
        <v>42169</v>
      </c>
      <c r="G623" s="301" t="s">
        <v>1931</v>
      </c>
      <c r="H623" s="300">
        <v>7</v>
      </c>
      <c r="I623" s="301" t="s">
        <v>219</v>
      </c>
      <c r="J623" s="305"/>
      <c r="K623" s="305"/>
      <c r="L623" s="305"/>
      <c r="M623" s="26"/>
      <c r="P623" s="366"/>
    </row>
    <row r="624" spans="1:16" s="365" customFormat="1" ht="10.5" customHeight="1" outlineLevel="1">
      <c r="A624" s="300"/>
      <c r="B624" s="300"/>
      <c r="C624" s="301"/>
      <c r="D624" s="301" t="s">
        <v>695</v>
      </c>
      <c r="E624" s="301"/>
      <c r="F624" s="413"/>
      <c r="G624" s="301"/>
      <c r="H624" s="300">
        <f>SUBTOTAL(9,H619:H623)</f>
        <v>44</v>
      </c>
      <c r="I624" s="301"/>
      <c r="J624" s="305"/>
      <c r="K624" s="305"/>
      <c r="L624" s="305"/>
      <c r="M624" s="26"/>
      <c r="P624" s="366"/>
    </row>
    <row r="625" spans="1:16" s="13" customFormat="1" ht="10.5" customHeight="1" outlineLevel="2">
      <c r="A625" s="36">
        <v>3</v>
      </c>
      <c r="B625" s="36">
        <v>2013</v>
      </c>
      <c r="C625" s="38" t="s">
        <v>240</v>
      </c>
      <c r="D625" s="39" t="s">
        <v>378</v>
      </c>
      <c r="E625" s="38" t="s">
        <v>290</v>
      </c>
      <c r="F625" s="407">
        <v>41336</v>
      </c>
      <c r="G625" s="38" t="s">
        <v>1001</v>
      </c>
      <c r="H625" s="36">
        <v>10</v>
      </c>
      <c r="I625" s="38" t="s">
        <v>361</v>
      </c>
      <c r="J625" s="40"/>
      <c r="K625" s="47"/>
      <c r="L625" s="34"/>
      <c r="P625" s="14"/>
    </row>
    <row r="626" spans="1:16" s="63" customFormat="1" ht="10.5" customHeight="1" outlineLevel="2">
      <c r="A626" s="36">
        <v>3</v>
      </c>
      <c r="B626" s="36">
        <v>2013</v>
      </c>
      <c r="C626" s="38" t="s">
        <v>240</v>
      </c>
      <c r="D626" s="39" t="s">
        <v>378</v>
      </c>
      <c r="E626" s="38" t="s">
        <v>265</v>
      </c>
      <c r="F626" s="407">
        <v>41350</v>
      </c>
      <c r="G626" s="38" t="s">
        <v>1036</v>
      </c>
      <c r="H626" s="36">
        <v>10</v>
      </c>
      <c r="I626" s="38" t="s">
        <v>252</v>
      </c>
      <c r="J626" s="67"/>
      <c r="K626" s="47"/>
      <c r="L626" s="34"/>
      <c r="P626" s="64"/>
    </row>
    <row r="627" spans="1:16" s="63" customFormat="1" ht="10.5" customHeight="1" outlineLevel="2">
      <c r="A627" s="36">
        <v>6</v>
      </c>
      <c r="B627" s="36">
        <v>2013</v>
      </c>
      <c r="C627" s="45" t="s">
        <v>240</v>
      </c>
      <c r="D627" s="271" t="s">
        <v>378</v>
      </c>
      <c r="E627" s="38" t="s">
        <v>208</v>
      </c>
      <c r="F627" s="407">
        <v>41434</v>
      </c>
      <c r="G627" s="38" t="s">
        <v>1151</v>
      </c>
      <c r="H627" s="36">
        <v>7</v>
      </c>
      <c r="I627" s="38" t="s">
        <v>214</v>
      </c>
      <c r="J627" s="67"/>
      <c r="K627" s="34"/>
      <c r="L627" s="34"/>
      <c r="P627" s="64"/>
    </row>
    <row r="628" spans="1:16" s="26" customFormat="1" ht="10.5" customHeight="1" outlineLevel="2">
      <c r="A628" s="36">
        <v>6</v>
      </c>
      <c r="B628" s="36">
        <v>2013</v>
      </c>
      <c r="C628" s="45" t="s">
        <v>240</v>
      </c>
      <c r="D628" s="271" t="s">
        <v>378</v>
      </c>
      <c r="E628" s="38" t="s">
        <v>1064</v>
      </c>
      <c r="F628" s="407">
        <v>41440</v>
      </c>
      <c r="G628" s="38" t="s">
        <v>1151</v>
      </c>
      <c r="H628" s="36">
        <v>5</v>
      </c>
      <c r="I628" s="38" t="s">
        <v>1152</v>
      </c>
      <c r="J628" s="67"/>
      <c r="K628" s="34"/>
      <c r="L628" s="67"/>
      <c r="M628" s="19"/>
      <c r="P628" s="27"/>
    </row>
    <row r="629" spans="1:16" s="26" customFormat="1" ht="10.5" customHeight="1" outlineLevel="2">
      <c r="A629" s="36">
        <v>10</v>
      </c>
      <c r="B629" s="37">
        <v>2013</v>
      </c>
      <c r="C629" s="38" t="s">
        <v>240</v>
      </c>
      <c r="D629" s="271" t="s">
        <v>378</v>
      </c>
      <c r="E629" s="45" t="s">
        <v>286</v>
      </c>
      <c r="F629" s="407">
        <v>41560</v>
      </c>
      <c r="G629" s="38" t="s">
        <v>1153</v>
      </c>
      <c r="H629" s="36">
        <v>10</v>
      </c>
      <c r="I629" s="38" t="s">
        <v>317</v>
      </c>
      <c r="J629" s="67"/>
      <c r="K629" s="34"/>
      <c r="L629" s="52"/>
      <c r="M629" s="19"/>
      <c r="P629" s="27"/>
    </row>
    <row r="630" spans="1:16" s="305" customFormat="1" ht="10.5" customHeight="1" outlineLevel="2">
      <c r="A630" s="36">
        <v>10</v>
      </c>
      <c r="B630" s="37">
        <v>2013</v>
      </c>
      <c r="C630" s="38" t="s">
        <v>240</v>
      </c>
      <c r="D630" s="271" t="s">
        <v>378</v>
      </c>
      <c r="E630" s="45" t="s">
        <v>286</v>
      </c>
      <c r="F630" s="407">
        <v>41560</v>
      </c>
      <c r="G630" s="38" t="s">
        <v>1154</v>
      </c>
      <c r="H630" s="36">
        <v>7</v>
      </c>
      <c r="I630" s="38" t="s">
        <v>72</v>
      </c>
      <c r="J630" s="48"/>
      <c r="K630" s="40"/>
      <c r="L630" s="40"/>
      <c r="P630" s="300"/>
    </row>
    <row r="631" spans="1:16" s="305" customFormat="1" ht="10.5" customHeight="1" outlineLevel="2">
      <c r="A631" s="36">
        <v>10</v>
      </c>
      <c r="B631" s="37">
        <v>2013</v>
      </c>
      <c r="C631" s="38" t="s">
        <v>240</v>
      </c>
      <c r="D631" s="271" t="s">
        <v>378</v>
      </c>
      <c r="E631" s="45" t="s">
        <v>286</v>
      </c>
      <c r="F631" s="407">
        <v>41560</v>
      </c>
      <c r="G631" s="38" t="s">
        <v>1155</v>
      </c>
      <c r="H631" s="36">
        <v>7</v>
      </c>
      <c r="I631" s="38" t="s">
        <v>23</v>
      </c>
      <c r="J631" s="48"/>
      <c r="K631" s="34"/>
      <c r="L631" s="67"/>
      <c r="P631" s="300"/>
    </row>
    <row r="632" spans="1:16" s="67" customFormat="1" ht="10.5" customHeight="1" outlineLevel="2">
      <c r="A632" s="36">
        <v>10</v>
      </c>
      <c r="B632" s="37">
        <v>2013</v>
      </c>
      <c r="C632" s="38" t="s">
        <v>240</v>
      </c>
      <c r="D632" s="271" t="s">
        <v>378</v>
      </c>
      <c r="E632" s="45" t="s">
        <v>286</v>
      </c>
      <c r="F632" s="407">
        <v>41560</v>
      </c>
      <c r="G632" s="38" t="s">
        <v>1156</v>
      </c>
      <c r="H632" s="36">
        <v>10</v>
      </c>
      <c r="I632" s="38" t="s">
        <v>466</v>
      </c>
      <c r="J632" s="48"/>
      <c r="K632" s="34"/>
      <c r="P632" s="76"/>
    </row>
    <row r="633" spans="1:16" s="67" customFormat="1" ht="10.5" customHeight="1" outlineLevel="2">
      <c r="A633" s="29">
        <v>3</v>
      </c>
      <c r="B633" s="30">
        <v>2014</v>
      </c>
      <c r="C633" s="31" t="s">
        <v>240</v>
      </c>
      <c r="D633" s="32" t="s">
        <v>378</v>
      </c>
      <c r="E633" s="98" t="s">
        <v>290</v>
      </c>
      <c r="F633" s="406">
        <v>41700</v>
      </c>
      <c r="G633" s="31" t="s">
        <v>1036</v>
      </c>
      <c r="H633" s="29">
        <v>3</v>
      </c>
      <c r="I633" s="31" t="s">
        <v>34</v>
      </c>
      <c r="J633" s="48"/>
      <c r="K633" s="34"/>
      <c r="P633" s="76"/>
    </row>
    <row r="634" spans="1:16" s="40" customFormat="1" ht="10.5" customHeight="1" outlineLevel="2">
      <c r="A634" s="29">
        <v>3</v>
      </c>
      <c r="B634" s="30">
        <v>2014</v>
      </c>
      <c r="C634" s="31" t="s">
        <v>240</v>
      </c>
      <c r="D634" s="32" t="s">
        <v>378</v>
      </c>
      <c r="E634" s="98" t="s">
        <v>290</v>
      </c>
      <c r="F634" s="406">
        <v>41700</v>
      </c>
      <c r="G634" s="31" t="s">
        <v>509</v>
      </c>
      <c r="H634" s="29">
        <v>3</v>
      </c>
      <c r="I634" s="31" t="s">
        <v>30</v>
      </c>
      <c r="J634" s="34"/>
      <c r="K634" s="47"/>
      <c r="L634" s="67"/>
      <c r="P634" s="36"/>
    </row>
    <row r="635" spans="1:16" s="269" customFormat="1" ht="10.5" customHeight="1" outlineLevel="2">
      <c r="A635" s="273">
        <v>3</v>
      </c>
      <c r="B635" s="270">
        <v>2015</v>
      </c>
      <c r="C635" s="274" t="s">
        <v>240</v>
      </c>
      <c r="D635" s="277" t="s">
        <v>378</v>
      </c>
      <c r="E635" s="274" t="s">
        <v>290</v>
      </c>
      <c r="F635" s="408">
        <v>42064</v>
      </c>
      <c r="G635" s="274" t="s">
        <v>1151</v>
      </c>
      <c r="H635" s="270">
        <v>10</v>
      </c>
      <c r="I635" s="274" t="s">
        <v>379</v>
      </c>
      <c r="J635" s="34"/>
      <c r="K635" s="47"/>
      <c r="L635" s="67"/>
      <c r="P635" s="270"/>
    </row>
    <row r="636" spans="1:16" s="269" customFormat="1" ht="10.5" customHeight="1" outlineLevel="2">
      <c r="A636" s="273">
        <v>3</v>
      </c>
      <c r="B636" s="270">
        <v>2015</v>
      </c>
      <c r="C636" s="274" t="s">
        <v>240</v>
      </c>
      <c r="D636" s="277" t="s">
        <v>378</v>
      </c>
      <c r="E636" s="274" t="s">
        <v>290</v>
      </c>
      <c r="F636" s="408">
        <v>42064</v>
      </c>
      <c r="G636" s="274" t="s">
        <v>1772</v>
      </c>
      <c r="H636" s="270">
        <v>10</v>
      </c>
      <c r="I636" s="274" t="s">
        <v>1363</v>
      </c>
      <c r="J636" s="34"/>
      <c r="K636" s="47"/>
      <c r="L636" s="67"/>
      <c r="P636" s="270"/>
    </row>
    <row r="637" spans="1:16" s="67" customFormat="1" ht="10.5" customHeight="1" outlineLevel="2">
      <c r="A637" s="273">
        <v>3</v>
      </c>
      <c r="B637" s="270">
        <v>2015</v>
      </c>
      <c r="C637" s="274" t="s">
        <v>240</v>
      </c>
      <c r="D637" s="277" t="s">
        <v>378</v>
      </c>
      <c r="E637" s="274" t="s">
        <v>290</v>
      </c>
      <c r="F637" s="408">
        <v>42064</v>
      </c>
      <c r="G637" s="274" t="s">
        <v>1773</v>
      </c>
      <c r="H637" s="270">
        <v>10</v>
      </c>
      <c r="I637" s="274" t="s">
        <v>86</v>
      </c>
      <c r="J637" s="34"/>
      <c r="K637" s="290"/>
      <c r="L637" s="290"/>
      <c r="P637" s="76"/>
    </row>
    <row r="638" spans="1:16" s="67" customFormat="1" ht="10.5" customHeight="1" outlineLevel="2">
      <c r="A638" s="273">
        <v>3</v>
      </c>
      <c r="B638" s="270">
        <v>2015</v>
      </c>
      <c r="C638" s="274" t="s">
        <v>240</v>
      </c>
      <c r="D638" s="277" t="s">
        <v>378</v>
      </c>
      <c r="E638" s="274" t="s">
        <v>290</v>
      </c>
      <c r="F638" s="408">
        <v>42064</v>
      </c>
      <c r="G638" s="274" t="s">
        <v>1774</v>
      </c>
      <c r="H638" s="270">
        <v>7</v>
      </c>
      <c r="I638" s="274" t="s">
        <v>83</v>
      </c>
      <c r="J638" s="290"/>
      <c r="K638" s="52"/>
      <c r="P638" s="76"/>
    </row>
    <row r="639" spans="1:11" s="67" customFormat="1" ht="10.5" customHeight="1" outlineLevel="2">
      <c r="A639" s="273">
        <v>3</v>
      </c>
      <c r="B639" s="270">
        <v>2015</v>
      </c>
      <c r="C639" s="274" t="s">
        <v>240</v>
      </c>
      <c r="D639" s="277" t="s">
        <v>378</v>
      </c>
      <c r="E639" s="274" t="s">
        <v>290</v>
      </c>
      <c r="F639" s="408">
        <v>42064</v>
      </c>
      <c r="G639" s="274" t="s">
        <v>1775</v>
      </c>
      <c r="H639" s="270">
        <v>3</v>
      </c>
      <c r="I639" s="274" t="s">
        <v>92</v>
      </c>
      <c r="J639" s="40"/>
      <c r="K639" s="52"/>
    </row>
    <row r="640" spans="1:16" s="40" customFormat="1" ht="10.5" customHeight="1" outlineLevel="2">
      <c r="A640" s="270">
        <v>6</v>
      </c>
      <c r="B640" s="270">
        <v>2015</v>
      </c>
      <c r="C640" s="274" t="s">
        <v>240</v>
      </c>
      <c r="D640" s="274" t="s">
        <v>378</v>
      </c>
      <c r="E640" s="274" t="s">
        <v>208</v>
      </c>
      <c r="F640" s="408">
        <v>42169</v>
      </c>
      <c r="G640" s="274" t="s">
        <v>1932</v>
      </c>
      <c r="H640" s="270">
        <v>7</v>
      </c>
      <c r="I640" s="274" t="s">
        <v>748</v>
      </c>
      <c r="J640" s="269"/>
      <c r="K640" s="269"/>
      <c r="L640" s="269"/>
      <c r="P640" s="36"/>
    </row>
    <row r="641" spans="1:16" s="40" customFormat="1" ht="10.5" customHeight="1" outlineLevel="2">
      <c r="A641" s="270">
        <v>6</v>
      </c>
      <c r="B641" s="270">
        <v>2015</v>
      </c>
      <c r="C641" s="274" t="s">
        <v>240</v>
      </c>
      <c r="D641" s="274" t="s">
        <v>378</v>
      </c>
      <c r="E641" s="274" t="s">
        <v>208</v>
      </c>
      <c r="F641" s="408">
        <v>42169</v>
      </c>
      <c r="G641" s="274" t="s">
        <v>1933</v>
      </c>
      <c r="H641" s="270">
        <v>7</v>
      </c>
      <c r="I641" s="274" t="s">
        <v>777</v>
      </c>
      <c r="J641" s="269"/>
      <c r="K641" s="269"/>
      <c r="L641" s="269"/>
      <c r="P641" s="36"/>
    </row>
    <row r="642" spans="1:16" s="269" customFormat="1" ht="10.5" customHeight="1" outlineLevel="2">
      <c r="A642" s="270">
        <v>10</v>
      </c>
      <c r="B642" s="273">
        <v>2015</v>
      </c>
      <c r="C642" s="274" t="s">
        <v>240</v>
      </c>
      <c r="D642" s="274" t="s">
        <v>378</v>
      </c>
      <c r="E642" s="276" t="s">
        <v>286</v>
      </c>
      <c r="F642" s="408">
        <v>42288</v>
      </c>
      <c r="G642" s="274" t="s">
        <v>2056</v>
      </c>
      <c r="H642" s="270">
        <v>7</v>
      </c>
      <c r="I642" s="269" t="s">
        <v>321</v>
      </c>
      <c r="P642" s="270"/>
    </row>
    <row r="643" spans="1:16" s="269" customFormat="1" ht="10.5" customHeight="1" outlineLevel="1">
      <c r="A643" s="270"/>
      <c r="B643" s="273"/>
      <c r="C643" s="274"/>
      <c r="D643" s="274" t="s">
        <v>380</v>
      </c>
      <c r="E643" s="276"/>
      <c r="F643" s="408"/>
      <c r="G643" s="274"/>
      <c r="H643" s="270">
        <f>SUBTOTAL(9,H625:H642)</f>
        <v>133</v>
      </c>
      <c r="P643" s="270"/>
    </row>
    <row r="644" spans="1:20" s="158" customFormat="1" ht="10.5" customHeight="1" outlineLevel="2">
      <c r="A644" s="126">
        <v>11</v>
      </c>
      <c r="B644" s="30">
        <v>2014</v>
      </c>
      <c r="C644" s="31" t="s">
        <v>239</v>
      </c>
      <c r="D644" s="32" t="s">
        <v>1706</v>
      </c>
      <c r="E644" s="98" t="s">
        <v>264</v>
      </c>
      <c r="F644" s="406">
        <v>41958</v>
      </c>
      <c r="G644" s="31" t="s">
        <v>1707</v>
      </c>
      <c r="H644" s="29">
        <v>5</v>
      </c>
      <c r="I644" s="31" t="s">
        <v>249</v>
      </c>
      <c r="J644" s="40"/>
      <c r="K644" s="269"/>
      <c r="L644" s="269"/>
      <c r="M644" s="127"/>
      <c r="N644" s="127"/>
      <c r="O644" s="127"/>
      <c r="P644" s="126"/>
      <c r="Q644" s="127"/>
      <c r="R644" s="127"/>
      <c r="S644" s="127"/>
      <c r="T644" s="127"/>
    </row>
    <row r="645" spans="1:20" s="92" customFormat="1" ht="10.5" customHeight="1" outlineLevel="2">
      <c r="A645" s="270">
        <v>2</v>
      </c>
      <c r="B645" s="273">
        <v>2015</v>
      </c>
      <c r="C645" s="274" t="s">
        <v>239</v>
      </c>
      <c r="D645" s="275" t="s">
        <v>1706</v>
      </c>
      <c r="E645" s="276" t="s">
        <v>189</v>
      </c>
      <c r="F645" s="408">
        <v>42050</v>
      </c>
      <c r="G645" s="274" t="s">
        <v>1734</v>
      </c>
      <c r="H645" s="270">
        <v>5</v>
      </c>
      <c r="I645" s="274" t="s">
        <v>249</v>
      </c>
      <c r="J645" s="269"/>
      <c r="K645" s="269"/>
      <c r="L645" s="269"/>
      <c r="M645" s="67"/>
      <c r="N645" s="67"/>
      <c r="O645" s="67"/>
      <c r="P645" s="76"/>
      <c r="Q645" s="67"/>
      <c r="R645" s="67"/>
      <c r="S645" s="67"/>
      <c r="T645" s="67"/>
    </row>
    <row r="646" spans="1:20" s="92" customFormat="1" ht="10.5" customHeight="1" outlineLevel="1">
      <c r="A646" s="270"/>
      <c r="B646" s="273"/>
      <c r="C646" s="274"/>
      <c r="D646" s="275" t="s">
        <v>1708</v>
      </c>
      <c r="E646" s="276"/>
      <c r="F646" s="408"/>
      <c r="G646" s="274"/>
      <c r="H646" s="270">
        <f>SUBTOTAL(9,H644:H645)</f>
        <v>10</v>
      </c>
      <c r="I646" s="274"/>
      <c r="J646" s="269"/>
      <c r="K646" s="269"/>
      <c r="L646" s="269"/>
      <c r="M646" s="67"/>
      <c r="N646" s="67"/>
      <c r="O646" s="67"/>
      <c r="P646" s="76"/>
      <c r="Q646" s="67"/>
      <c r="R646" s="67"/>
      <c r="S646" s="67"/>
      <c r="T646" s="67"/>
    </row>
    <row r="647" spans="1:20" s="92" customFormat="1" ht="10.5" customHeight="1" outlineLevel="2">
      <c r="A647" s="36">
        <v>10</v>
      </c>
      <c r="B647" s="37">
        <v>2013</v>
      </c>
      <c r="C647" s="38" t="s">
        <v>239</v>
      </c>
      <c r="D647" s="271" t="s">
        <v>21</v>
      </c>
      <c r="E647" s="45" t="s">
        <v>286</v>
      </c>
      <c r="F647" s="407">
        <v>41560</v>
      </c>
      <c r="G647" s="38" t="s">
        <v>1157</v>
      </c>
      <c r="H647" s="36">
        <v>7</v>
      </c>
      <c r="I647" s="38" t="s">
        <v>457</v>
      </c>
      <c r="J647" s="48"/>
      <c r="K647" s="52"/>
      <c r="L647" s="67"/>
      <c r="M647" s="67"/>
      <c r="N647" s="67"/>
      <c r="O647" s="67"/>
      <c r="P647" s="76"/>
      <c r="Q647" s="67"/>
      <c r="R647" s="67"/>
      <c r="S647" s="67"/>
      <c r="T647" s="67"/>
    </row>
    <row r="648" spans="1:16" s="52" customFormat="1" ht="10.5" customHeight="1" outlineLevel="2">
      <c r="A648" s="29">
        <v>6</v>
      </c>
      <c r="B648" s="30">
        <v>2014</v>
      </c>
      <c r="C648" s="31" t="s">
        <v>239</v>
      </c>
      <c r="D648" s="32" t="s">
        <v>21</v>
      </c>
      <c r="E648" s="98" t="s">
        <v>208</v>
      </c>
      <c r="F648" s="406">
        <v>41797</v>
      </c>
      <c r="G648" s="31" t="s">
        <v>1513</v>
      </c>
      <c r="H648" s="126">
        <v>3</v>
      </c>
      <c r="I648" s="130" t="s">
        <v>171</v>
      </c>
      <c r="J648" s="48"/>
      <c r="L648" s="67"/>
      <c r="M648" s="67"/>
      <c r="P648" s="55"/>
    </row>
    <row r="649" spans="1:16" s="52" customFormat="1" ht="10.5" customHeight="1" outlineLevel="1">
      <c r="A649" s="29"/>
      <c r="B649" s="30"/>
      <c r="C649" s="31"/>
      <c r="D649" s="32" t="s">
        <v>22</v>
      </c>
      <c r="E649" s="98"/>
      <c r="F649" s="406"/>
      <c r="G649" s="31"/>
      <c r="H649" s="126">
        <f>SUBTOTAL(9,H647:H648)</f>
        <v>10</v>
      </c>
      <c r="I649" s="130"/>
      <c r="J649" s="48"/>
      <c r="L649" s="67"/>
      <c r="M649" s="67"/>
      <c r="P649" s="55"/>
    </row>
    <row r="650" spans="1:16" s="52" customFormat="1" ht="10.5" customHeight="1" outlineLevel="2">
      <c r="A650" s="36">
        <v>6</v>
      </c>
      <c r="B650" s="36">
        <v>2013</v>
      </c>
      <c r="C650" s="45" t="s">
        <v>239</v>
      </c>
      <c r="D650" s="271" t="s">
        <v>37</v>
      </c>
      <c r="E650" s="38" t="s">
        <v>208</v>
      </c>
      <c r="F650" s="407">
        <v>41434</v>
      </c>
      <c r="G650" s="38" t="s">
        <v>1158</v>
      </c>
      <c r="H650" s="36">
        <v>7</v>
      </c>
      <c r="I650" s="38" t="s">
        <v>185</v>
      </c>
      <c r="J650" s="67"/>
      <c r="K650" s="48"/>
      <c r="L650" s="67"/>
      <c r="P650" s="55"/>
    </row>
    <row r="651" spans="1:16" s="52" customFormat="1" ht="10.5" customHeight="1" outlineLevel="2">
      <c r="A651" s="36">
        <v>6</v>
      </c>
      <c r="B651" s="36">
        <v>2013</v>
      </c>
      <c r="C651" s="45" t="s">
        <v>239</v>
      </c>
      <c r="D651" s="271" t="s">
        <v>37</v>
      </c>
      <c r="E651" s="38" t="s">
        <v>208</v>
      </c>
      <c r="F651" s="407">
        <v>41434</v>
      </c>
      <c r="G651" s="38" t="s">
        <v>1159</v>
      </c>
      <c r="H651" s="36">
        <v>7</v>
      </c>
      <c r="I651" s="38" t="s">
        <v>134</v>
      </c>
      <c r="J651" s="34"/>
      <c r="K651" s="48"/>
      <c r="L651" s="67"/>
      <c r="P651" s="55"/>
    </row>
    <row r="652" spans="1:16" s="52" customFormat="1" ht="10.5" customHeight="1" outlineLevel="2">
      <c r="A652" s="49">
        <v>6</v>
      </c>
      <c r="B652" s="36">
        <v>2013</v>
      </c>
      <c r="C652" s="45" t="s">
        <v>239</v>
      </c>
      <c r="D652" s="271" t="s">
        <v>37</v>
      </c>
      <c r="E652" s="38" t="s">
        <v>270</v>
      </c>
      <c r="F652" s="407">
        <v>41455</v>
      </c>
      <c r="G652" s="38" t="s">
        <v>1160</v>
      </c>
      <c r="H652" s="36">
        <v>10</v>
      </c>
      <c r="I652" s="38" t="s">
        <v>252</v>
      </c>
      <c r="J652" s="34"/>
      <c r="K652" s="48"/>
      <c r="L652" s="67"/>
      <c r="P652" s="55"/>
    </row>
    <row r="653" spans="1:16" s="52" customFormat="1" ht="10.5" customHeight="1" outlineLevel="2">
      <c r="A653" s="273">
        <v>3</v>
      </c>
      <c r="B653" s="270">
        <v>2015</v>
      </c>
      <c r="C653" s="274" t="s">
        <v>239</v>
      </c>
      <c r="D653" s="277" t="s">
        <v>37</v>
      </c>
      <c r="E653" s="274" t="s">
        <v>290</v>
      </c>
      <c r="F653" s="408">
        <v>42064</v>
      </c>
      <c r="G653" s="274" t="s">
        <v>1776</v>
      </c>
      <c r="H653" s="270">
        <v>10</v>
      </c>
      <c r="I653" s="274" t="s">
        <v>364</v>
      </c>
      <c r="J653" s="40"/>
      <c r="K653" s="48"/>
      <c r="L653" s="67"/>
      <c r="P653" s="55"/>
    </row>
    <row r="654" spans="1:16" s="52" customFormat="1" ht="10.5" customHeight="1" outlineLevel="2">
      <c r="A654" s="270">
        <v>6</v>
      </c>
      <c r="B654" s="270">
        <v>2015</v>
      </c>
      <c r="C654" s="274" t="s">
        <v>239</v>
      </c>
      <c r="D654" s="274" t="s">
        <v>37</v>
      </c>
      <c r="E654" s="274" t="s">
        <v>208</v>
      </c>
      <c r="F654" s="408">
        <v>42169</v>
      </c>
      <c r="G654" s="274" t="s">
        <v>1934</v>
      </c>
      <c r="H654" s="270">
        <v>3</v>
      </c>
      <c r="I654" s="274" t="s">
        <v>212</v>
      </c>
      <c r="J654" s="269"/>
      <c r="K654" s="269"/>
      <c r="L654" s="269"/>
      <c r="M654" s="67"/>
      <c r="P654" s="55"/>
    </row>
    <row r="655" spans="1:16" s="52" customFormat="1" ht="10.5" customHeight="1" outlineLevel="1">
      <c r="A655" s="270"/>
      <c r="B655" s="270"/>
      <c r="C655" s="274"/>
      <c r="D655" s="274" t="s">
        <v>38</v>
      </c>
      <c r="E655" s="274"/>
      <c r="F655" s="408"/>
      <c r="G655" s="274"/>
      <c r="H655" s="270">
        <f>SUBTOTAL(9,H650:H654)</f>
        <v>37</v>
      </c>
      <c r="I655" s="274"/>
      <c r="J655" s="269"/>
      <c r="K655" s="269"/>
      <c r="L655" s="269"/>
      <c r="M655" s="67"/>
      <c r="P655" s="55"/>
    </row>
    <row r="656" spans="1:16" s="67" customFormat="1" ht="10.5" customHeight="1" outlineLevel="2">
      <c r="A656" s="36">
        <v>3</v>
      </c>
      <c r="B656" s="36">
        <v>2013</v>
      </c>
      <c r="C656" s="38" t="s">
        <v>240</v>
      </c>
      <c r="D656" s="39" t="s">
        <v>121</v>
      </c>
      <c r="E656" s="38" t="s">
        <v>290</v>
      </c>
      <c r="F656" s="407">
        <v>41336</v>
      </c>
      <c r="G656" s="38" t="s">
        <v>1002</v>
      </c>
      <c r="H656" s="36">
        <v>7</v>
      </c>
      <c r="I656" s="38" t="s">
        <v>100</v>
      </c>
      <c r="J656" s="40"/>
      <c r="K656" s="62"/>
      <c r="L656" s="62"/>
      <c r="M656" s="34"/>
      <c r="P656" s="76"/>
    </row>
    <row r="657" spans="1:16" s="67" customFormat="1" ht="10.5" customHeight="1" outlineLevel="2">
      <c r="A657" s="36">
        <v>3</v>
      </c>
      <c r="B657" s="36">
        <v>2013</v>
      </c>
      <c r="C657" s="45" t="s">
        <v>240</v>
      </c>
      <c r="D657" s="271" t="s">
        <v>121</v>
      </c>
      <c r="E657" s="38" t="s">
        <v>208</v>
      </c>
      <c r="F657" s="407">
        <v>41434</v>
      </c>
      <c r="G657" s="38" t="s">
        <v>1161</v>
      </c>
      <c r="H657" s="36">
        <v>7</v>
      </c>
      <c r="I657" s="38" t="s">
        <v>377</v>
      </c>
      <c r="J657" s="62"/>
      <c r="K657" s="48"/>
      <c r="M657" s="34"/>
      <c r="P657" s="76"/>
    </row>
    <row r="658" spans="1:16" s="67" customFormat="1" ht="10.5" customHeight="1" outlineLevel="2">
      <c r="A658" s="36">
        <v>6</v>
      </c>
      <c r="B658" s="36">
        <v>2013</v>
      </c>
      <c r="C658" s="45" t="s">
        <v>240</v>
      </c>
      <c r="D658" s="271" t="s">
        <v>121</v>
      </c>
      <c r="E658" s="38" t="s">
        <v>208</v>
      </c>
      <c r="F658" s="407">
        <v>41434</v>
      </c>
      <c r="G658" s="38" t="s">
        <v>1162</v>
      </c>
      <c r="H658" s="36">
        <v>10</v>
      </c>
      <c r="I658" s="38" t="s">
        <v>437</v>
      </c>
      <c r="J658" s="40"/>
      <c r="K658" s="34"/>
      <c r="P658" s="76"/>
    </row>
    <row r="659" spans="1:16" s="67" customFormat="1" ht="10.5" customHeight="1" outlineLevel="2">
      <c r="A659" s="36">
        <v>6</v>
      </c>
      <c r="B659" s="36">
        <v>2013</v>
      </c>
      <c r="C659" s="45" t="s">
        <v>240</v>
      </c>
      <c r="D659" s="271" t="s">
        <v>121</v>
      </c>
      <c r="E659" s="38" t="s">
        <v>208</v>
      </c>
      <c r="F659" s="407">
        <v>41434</v>
      </c>
      <c r="G659" s="38" t="s">
        <v>1163</v>
      </c>
      <c r="H659" s="36">
        <v>10</v>
      </c>
      <c r="I659" s="38" t="s">
        <v>382</v>
      </c>
      <c r="J659" s="40"/>
      <c r="K659" s="48"/>
      <c r="M659" s="52"/>
      <c r="P659" s="76"/>
    </row>
    <row r="660" spans="1:16" s="40" customFormat="1" ht="10.5" customHeight="1" outlineLevel="2">
      <c r="A660" s="36">
        <v>9</v>
      </c>
      <c r="B660" s="36">
        <v>2013</v>
      </c>
      <c r="C660" s="45" t="s">
        <v>240</v>
      </c>
      <c r="D660" s="271" t="s">
        <v>121</v>
      </c>
      <c r="E660" s="38" t="s">
        <v>396</v>
      </c>
      <c r="F660" s="407">
        <v>41525</v>
      </c>
      <c r="G660" s="38" t="s">
        <v>1164</v>
      </c>
      <c r="H660" s="36">
        <v>10</v>
      </c>
      <c r="I660" s="38" t="s">
        <v>327</v>
      </c>
      <c r="K660" s="48"/>
      <c r="L660" s="67"/>
      <c r="P660" s="36"/>
    </row>
    <row r="661" spans="1:16" s="67" customFormat="1" ht="10.5" customHeight="1" outlineLevel="2">
      <c r="A661" s="36">
        <v>10</v>
      </c>
      <c r="B661" s="37">
        <v>2013</v>
      </c>
      <c r="C661" s="38" t="s">
        <v>240</v>
      </c>
      <c r="D661" s="271" t="s">
        <v>121</v>
      </c>
      <c r="E661" s="45" t="s">
        <v>286</v>
      </c>
      <c r="F661" s="407">
        <v>41560</v>
      </c>
      <c r="G661" s="38" t="s">
        <v>1165</v>
      </c>
      <c r="H661" s="36">
        <v>7</v>
      </c>
      <c r="I661" s="38" t="s">
        <v>323</v>
      </c>
      <c r="K661" s="48"/>
      <c r="P661" s="76"/>
    </row>
    <row r="662" spans="1:16" s="67" customFormat="1" ht="10.5" customHeight="1" outlineLevel="2">
      <c r="A662" s="29">
        <v>2</v>
      </c>
      <c r="B662" s="30">
        <v>2014</v>
      </c>
      <c r="C662" s="31" t="s">
        <v>240</v>
      </c>
      <c r="D662" s="32" t="s">
        <v>121</v>
      </c>
      <c r="E662" s="98" t="s">
        <v>251</v>
      </c>
      <c r="F662" s="406">
        <v>41685</v>
      </c>
      <c r="G662" s="31" t="s">
        <v>1326</v>
      </c>
      <c r="H662" s="29">
        <v>5</v>
      </c>
      <c r="I662" s="31" t="s">
        <v>241</v>
      </c>
      <c r="J662" s="52"/>
      <c r="K662" s="40"/>
      <c r="L662" s="40"/>
      <c r="P662" s="76"/>
    </row>
    <row r="663" spans="1:20" s="92" customFormat="1" ht="10.5" customHeight="1" outlineLevel="2">
      <c r="A663" s="29">
        <v>3</v>
      </c>
      <c r="B663" s="30">
        <v>2014</v>
      </c>
      <c r="C663" s="31" t="s">
        <v>240</v>
      </c>
      <c r="D663" s="32" t="s">
        <v>121</v>
      </c>
      <c r="E663" s="98" t="s">
        <v>290</v>
      </c>
      <c r="F663" s="406">
        <v>41700</v>
      </c>
      <c r="G663" s="31" t="s">
        <v>1360</v>
      </c>
      <c r="H663" s="29">
        <v>7</v>
      </c>
      <c r="I663" s="31" t="s">
        <v>366</v>
      </c>
      <c r="J663" s="40"/>
      <c r="K663" s="40"/>
      <c r="L663" s="40"/>
      <c r="M663" s="67"/>
      <c r="N663" s="67"/>
      <c r="O663" s="67"/>
      <c r="P663" s="76"/>
      <c r="Q663" s="67"/>
      <c r="R663" s="67"/>
      <c r="S663" s="67"/>
      <c r="T663" s="67"/>
    </row>
    <row r="664" spans="1:16" s="67" customFormat="1" ht="10.5" customHeight="1" outlineLevel="2">
      <c r="A664" s="29">
        <v>3</v>
      </c>
      <c r="B664" s="30">
        <v>2014</v>
      </c>
      <c r="C664" s="31" t="s">
        <v>240</v>
      </c>
      <c r="D664" s="32" t="s">
        <v>121</v>
      </c>
      <c r="E664" s="98" t="s">
        <v>290</v>
      </c>
      <c r="F664" s="406">
        <v>41700</v>
      </c>
      <c r="G664" s="31" t="s">
        <v>1361</v>
      </c>
      <c r="H664" s="29">
        <v>7</v>
      </c>
      <c r="I664" s="31" t="s">
        <v>159</v>
      </c>
      <c r="J664" s="40"/>
      <c r="K664" s="40"/>
      <c r="L664" s="40"/>
      <c r="P664" s="76"/>
    </row>
    <row r="665" spans="1:16" s="67" customFormat="1" ht="10.5" customHeight="1" outlineLevel="2">
      <c r="A665" s="29">
        <v>6</v>
      </c>
      <c r="B665" s="30">
        <v>2014</v>
      </c>
      <c r="C665" s="31" t="s">
        <v>240</v>
      </c>
      <c r="D665" s="32" t="s">
        <v>121</v>
      </c>
      <c r="E665" s="98" t="s">
        <v>208</v>
      </c>
      <c r="F665" s="406">
        <v>41797</v>
      </c>
      <c r="G665" s="31" t="s">
        <v>1514</v>
      </c>
      <c r="H665" s="126">
        <v>3</v>
      </c>
      <c r="I665" s="130" t="s">
        <v>172</v>
      </c>
      <c r="J665" s="40"/>
      <c r="K665" s="40"/>
      <c r="L665" s="40"/>
      <c r="P665" s="76"/>
    </row>
    <row r="666" spans="1:16" s="67" customFormat="1" ht="10.5" customHeight="1" outlineLevel="2">
      <c r="A666" s="29">
        <v>6</v>
      </c>
      <c r="B666" s="30">
        <v>2014</v>
      </c>
      <c r="C666" s="31" t="s">
        <v>240</v>
      </c>
      <c r="D666" s="32" t="s">
        <v>121</v>
      </c>
      <c r="E666" s="98" t="s">
        <v>208</v>
      </c>
      <c r="F666" s="406">
        <v>41797</v>
      </c>
      <c r="G666" s="31" t="s">
        <v>1515</v>
      </c>
      <c r="H666" s="126">
        <v>3</v>
      </c>
      <c r="I666" s="130" t="s">
        <v>1516</v>
      </c>
      <c r="K666" s="52"/>
      <c r="P666" s="76"/>
    </row>
    <row r="667" spans="1:16" s="290" customFormat="1" ht="10.5" customHeight="1" outlineLevel="2">
      <c r="A667" s="29">
        <v>9</v>
      </c>
      <c r="B667" s="30">
        <v>2014</v>
      </c>
      <c r="C667" s="31" t="s">
        <v>240</v>
      </c>
      <c r="D667" s="32" t="s">
        <v>121</v>
      </c>
      <c r="E667" s="98" t="s">
        <v>268</v>
      </c>
      <c r="F667" s="406">
        <v>41896</v>
      </c>
      <c r="G667" s="31" t="s">
        <v>1594</v>
      </c>
      <c r="H667" s="126">
        <v>5</v>
      </c>
      <c r="I667" s="130" t="s">
        <v>241</v>
      </c>
      <c r="J667" s="67"/>
      <c r="K667" s="34"/>
      <c r="L667" s="67"/>
      <c r="P667" s="280"/>
    </row>
    <row r="668" spans="1:16" s="52" customFormat="1" ht="10.5" customHeight="1" outlineLevel="2">
      <c r="A668" s="29">
        <v>9</v>
      </c>
      <c r="B668" s="30">
        <v>2014</v>
      </c>
      <c r="C668" s="31" t="s">
        <v>240</v>
      </c>
      <c r="D668" s="32" t="s">
        <v>121</v>
      </c>
      <c r="E668" s="98" t="s">
        <v>337</v>
      </c>
      <c r="F668" s="406">
        <v>41910</v>
      </c>
      <c r="G668" s="31" t="s">
        <v>1633</v>
      </c>
      <c r="H668" s="126">
        <v>10</v>
      </c>
      <c r="I668" s="130" t="s">
        <v>327</v>
      </c>
      <c r="J668" s="67"/>
      <c r="K668" s="40"/>
      <c r="L668" s="40"/>
      <c r="M668" s="67"/>
      <c r="P668" s="55"/>
    </row>
    <row r="669" spans="1:16" s="52" customFormat="1" ht="10.5" customHeight="1" outlineLevel="2">
      <c r="A669" s="29">
        <v>10</v>
      </c>
      <c r="B669" s="29">
        <v>2014</v>
      </c>
      <c r="C669" s="62" t="s">
        <v>240</v>
      </c>
      <c r="D669" s="104" t="s">
        <v>121</v>
      </c>
      <c r="E669" s="31" t="s">
        <v>286</v>
      </c>
      <c r="F669" s="409">
        <v>41924</v>
      </c>
      <c r="G669" s="31" t="s">
        <v>1634</v>
      </c>
      <c r="H669" s="29">
        <v>10</v>
      </c>
      <c r="I669" s="31" t="s">
        <v>1635</v>
      </c>
      <c r="J669" s="40"/>
      <c r="K669" s="40"/>
      <c r="L669" s="40"/>
      <c r="M669" s="67"/>
      <c r="P669" s="55"/>
    </row>
    <row r="670" spans="1:16" s="269" customFormat="1" ht="10.5" customHeight="1" outlineLevel="2">
      <c r="A670" s="29">
        <v>10</v>
      </c>
      <c r="B670" s="29">
        <v>2014</v>
      </c>
      <c r="C670" s="62" t="s">
        <v>240</v>
      </c>
      <c r="D670" s="104" t="s">
        <v>121</v>
      </c>
      <c r="E670" s="31" t="s">
        <v>286</v>
      </c>
      <c r="F670" s="409">
        <v>41924</v>
      </c>
      <c r="G670" s="31" t="s">
        <v>1636</v>
      </c>
      <c r="H670" s="29">
        <v>3</v>
      </c>
      <c r="I670" s="31" t="s">
        <v>346</v>
      </c>
      <c r="J670" s="40"/>
      <c r="K670" s="40"/>
      <c r="L670" s="40"/>
      <c r="P670" s="270"/>
    </row>
    <row r="671" spans="1:16" s="269" customFormat="1" ht="10.5" customHeight="1" outlineLevel="2">
      <c r="A671" s="273">
        <v>3</v>
      </c>
      <c r="B671" s="270">
        <v>2015</v>
      </c>
      <c r="C671" s="274" t="s">
        <v>240</v>
      </c>
      <c r="D671" s="277" t="s">
        <v>121</v>
      </c>
      <c r="E671" s="274" t="s">
        <v>290</v>
      </c>
      <c r="F671" s="408">
        <v>42064</v>
      </c>
      <c r="G671" s="274" t="s">
        <v>1514</v>
      </c>
      <c r="H671" s="270">
        <v>3</v>
      </c>
      <c r="I671" s="274" t="s">
        <v>353</v>
      </c>
      <c r="J671" s="40"/>
      <c r="K671" s="40"/>
      <c r="L671" s="40"/>
      <c r="P671" s="270"/>
    </row>
    <row r="672" spans="1:16" s="67" customFormat="1" ht="10.5" customHeight="1" outlineLevel="2">
      <c r="A672" s="273">
        <v>3</v>
      </c>
      <c r="B672" s="270">
        <v>2015</v>
      </c>
      <c r="C672" s="274" t="s">
        <v>240</v>
      </c>
      <c r="D672" s="277" t="s">
        <v>121</v>
      </c>
      <c r="E672" s="274" t="s">
        <v>290</v>
      </c>
      <c r="F672" s="408">
        <v>42064</v>
      </c>
      <c r="G672" s="274" t="s">
        <v>1163</v>
      </c>
      <c r="H672" s="270">
        <v>7</v>
      </c>
      <c r="I672" s="274" t="s">
        <v>159</v>
      </c>
      <c r="J672" s="40"/>
      <c r="K672" s="40"/>
      <c r="L672" s="40"/>
      <c r="P672" s="76"/>
    </row>
    <row r="673" spans="1:16" s="67" customFormat="1" ht="10.5" customHeight="1" outlineLevel="2">
      <c r="A673" s="273">
        <v>3</v>
      </c>
      <c r="B673" s="270">
        <v>2015</v>
      </c>
      <c r="C673" s="274" t="s">
        <v>240</v>
      </c>
      <c r="D673" s="277" t="s">
        <v>121</v>
      </c>
      <c r="E673" s="274" t="s">
        <v>290</v>
      </c>
      <c r="F673" s="408">
        <v>42064</v>
      </c>
      <c r="G673" s="274" t="s">
        <v>1594</v>
      </c>
      <c r="H673" s="270">
        <v>3</v>
      </c>
      <c r="I673" s="274" t="s">
        <v>12</v>
      </c>
      <c r="J673" s="40"/>
      <c r="K673" s="40"/>
      <c r="L673" s="40"/>
      <c r="P673" s="76"/>
    </row>
    <row r="674" spans="1:16" s="67" customFormat="1" ht="10.5" customHeight="1" outlineLevel="2">
      <c r="A674" s="273">
        <v>3</v>
      </c>
      <c r="B674" s="270">
        <v>2015</v>
      </c>
      <c r="C674" s="274" t="s">
        <v>240</v>
      </c>
      <c r="D674" s="277" t="s">
        <v>121</v>
      </c>
      <c r="E674" s="274" t="s">
        <v>270</v>
      </c>
      <c r="F674" s="408">
        <v>42092</v>
      </c>
      <c r="G674" s="274" t="s">
        <v>1853</v>
      </c>
      <c r="H674" s="270">
        <v>5</v>
      </c>
      <c r="I674" s="274" t="s">
        <v>267</v>
      </c>
      <c r="J674" s="269" t="s">
        <v>2108</v>
      </c>
      <c r="K674" s="40"/>
      <c r="L674" s="40"/>
      <c r="P674" s="76"/>
    </row>
    <row r="675" spans="1:16" s="269" customFormat="1" ht="10.5" customHeight="1" outlineLevel="2">
      <c r="A675" s="270">
        <v>6</v>
      </c>
      <c r="B675" s="270">
        <v>2015</v>
      </c>
      <c r="C675" s="274" t="s">
        <v>240</v>
      </c>
      <c r="D675" s="274" t="s">
        <v>121</v>
      </c>
      <c r="E675" s="274" t="s">
        <v>208</v>
      </c>
      <c r="F675" s="408">
        <v>42169</v>
      </c>
      <c r="G675" s="274" t="s">
        <v>1935</v>
      </c>
      <c r="H675" s="270">
        <v>3</v>
      </c>
      <c r="I675" s="274" t="s">
        <v>172</v>
      </c>
      <c r="P675" s="270"/>
    </row>
    <row r="676" spans="1:16" s="269" customFormat="1" ht="10.5" customHeight="1" outlineLevel="2">
      <c r="A676" s="270">
        <v>6</v>
      </c>
      <c r="B676" s="270">
        <v>2015</v>
      </c>
      <c r="C676" s="274" t="s">
        <v>240</v>
      </c>
      <c r="D676" s="274" t="s">
        <v>121</v>
      </c>
      <c r="E676" s="274" t="s">
        <v>208</v>
      </c>
      <c r="F676" s="408">
        <v>42169</v>
      </c>
      <c r="G676" s="274" t="s">
        <v>1936</v>
      </c>
      <c r="H676" s="270">
        <v>10</v>
      </c>
      <c r="I676" s="274" t="s">
        <v>1551</v>
      </c>
      <c r="P676" s="270"/>
    </row>
    <row r="677" spans="1:16" s="67" customFormat="1" ht="10.5" customHeight="1" outlineLevel="2">
      <c r="A677" s="270">
        <v>6</v>
      </c>
      <c r="B677" s="270">
        <v>2015</v>
      </c>
      <c r="C677" s="274" t="s">
        <v>240</v>
      </c>
      <c r="D677" s="274" t="s">
        <v>121</v>
      </c>
      <c r="E677" s="274" t="s">
        <v>208</v>
      </c>
      <c r="F677" s="408">
        <v>42169</v>
      </c>
      <c r="G677" s="274" t="s">
        <v>1937</v>
      </c>
      <c r="H677" s="270">
        <v>10</v>
      </c>
      <c r="I677" s="274" t="s">
        <v>180</v>
      </c>
      <c r="J677" s="269"/>
      <c r="K677" s="269"/>
      <c r="L677" s="269"/>
      <c r="M677" s="34"/>
      <c r="P677" s="76"/>
    </row>
    <row r="678" spans="1:16" s="269" customFormat="1" ht="10.5" customHeight="1" outlineLevel="2">
      <c r="A678" s="270">
        <v>10</v>
      </c>
      <c r="B678" s="273">
        <v>2015</v>
      </c>
      <c r="C678" s="274" t="s">
        <v>240</v>
      </c>
      <c r="D678" s="274" t="s">
        <v>121</v>
      </c>
      <c r="E678" s="276" t="s">
        <v>286</v>
      </c>
      <c r="F678" s="408">
        <v>42288</v>
      </c>
      <c r="G678" s="274" t="s">
        <v>2057</v>
      </c>
      <c r="H678" s="270">
        <v>7</v>
      </c>
      <c r="I678" s="269" t="s">
        <v>345</v>
      </c>
      <c r="P678" s="270"/>
    </row>
    <row r="679" spans="1:16" s="269" customFormat="1" ht="10.5" customHeight="1" outlineLevel="1">
      <c r="A679" s="270"/>
      <c r="B679" s="273"/>
      <c r="C679" s="274"/>
      <c r="D679" s="274" t="s">
        <v>122</v>
      </c>
      <c r="E679" s="276"/>
      <c r="F679" s="408"/>
      <c r="G679" s="274"/>
      <c r="H679" s="270">
        <f>SUBTOTAL(9,H656:H678)</f>
        <v>152</v>
      </c>
      <c r="P679" s="270"/>
    </row>
    <row r="680" spans="1:16" s="67" customFormat="1" ht="10.5" customHeight="1" outlineLevel="2">
      <c r="A680" s="36">
        <v>3</v>
      </c>
      <c r="B680" s="36">
        <v>2013</v>
      </c>
      <c r="C680" s="38" t="s">
        <v>239</v>
      </c>
      <c r="D680" s="271" t="s">
        <v>60</v>
      </c>
      <c r="E680" s="45" t="s">
        <v>260</v>
      </c>
      <c r="F680" s="407">
        <v>41349</v>
      </c>
      <c r="G680" s="82" t="s">
        <v>1056</v>
      </c>
      <c r="H680" s="36">
        <v>10</v>
      </c>
      <c r="I680" s="38" t="s">
        <v>252</v>
      </c>
      <c r="J680" s="40"/>
      <c r="K680" s="40"/>
      <c r="L680" s="40"/>
      <c r="P680" s="76"/>
    </row>
    <row r="681" spans="1:16" s="67" customFormat="1" ht="10.5" customHeight="1" outlineLevel="2">
      <c r="A681" s="36">
        <v>2</v>
      </c>
      <c r="B681" s="36">
        <v>2013</v>
      </c>
      <c r="C681" s="38" t="s">
        <v>239</v>
      </c>
      <c r="D681" s="271" t="s">
        <v>60</v>
      </c>
      <c r="E681" s="45" t="s">
        <v>248</v>
      </c>
      <c r="F681" s="407">
        <v>41412</v>
      </c>
      <c r="G681" s="82" t="s">
        <v>1056</v>
      </c>
      <c r="H681" s="36">
        <v>5</v>
      </c>
      <c r="I681" s="38" t="s">
        <v>249</v>
      </c>
      <c r="J681" s="40"/>
      <c r="K681" s="40"/>
      <c r="L681" s="40"/>
      <c r="P681" s="76"/>
    </row>
    <row r="682" spans="1:16" s="67" customFormat="1" ht="10.5" customHeight="1" outlineLevel="2">
      <c r="A682" s="36">
        <v>6</v>
      </c>
      <c r="B682" s="36">
        <v>2013</v>
      </c>
      <c r="C682" s="38" t="s">
        <v>239</v>
      </c>
      <c r="D682" s="271" t="s">
        <v>60</v>
      </c>
      <c r="E682" s="45" t="s">
        <v>248</v>
      </c>
      <c r="F682" s="407">
        <v>41412</v>
      </c>
      <c r="G682" s="82" t="s">
        <v>1166</v>
      </c>
      <c r="H682" s="36">
        <v>5</v>
      </c>
      <c r="I682" s="38" t="s">
        <v>267</v>
      </c>
      <c r="J682" s="40" t="s">
        <v>2108</v>
      </c>
      <c r="K682" s="34"/>
      <c r="P682" s="76"/>
    </row>
    <row r="683" spans="1:12" ht="10.5" customHeight="1" outlineLevel="2">
      <c r="A683" s="36">
        <v>6</v>
      </c>
      <c r="B683" s="36">
        <v>2013</v>
      </c>
      <c r="C683" s="38" t="s">
        <v>239</v>
      </c>
      <c r="D683" s="271" t="s">
        <v>60</v>
      </c>
      <c r="E683" s="45" t="s">
        <v>199</v>
      </c>
      <c r="F683" s="407">
        <v>41582</v>
      </c>
      <c r="G683" s="82" t="s">
        <v>1287</v>
      </c>
      <c r="H683" s="36">
        <v>5</v>
      </c>
      <c r="I683" s="38" t="s">
        <v>258</v>
      </c>
      <c r="J683" s="67"/>
      <c r="K683" s="48"/>
      <c r="L683" s="67"/>
    </row>
    <row r="684" spans="1:16" s="67" customFormat="1" ht="10.5" customHeight="1" outlineLevel="2">
      <c r="A684" s="29">
        <v>3</v>
      </c>
      <c r="B684" s="30">
        <v>2014</v>
      </c>
      <c r="C684" s="31" t="s">
        <v>239</v>
      </c>
      <c r="D684" s="32" t="s">
        <v>60</v>
      </c>
      <c r="E684" s="98" t="s">
        <v>290</v>
      </c>
      <c r="F684" s="406">
        <v>41700</v>
      </c>
      <c r="G684" s="31" t="s">
        <v>1362</v>
      </c>
      <c r="H684" s="29">
        <v>7</v>
      </c>
      <c r="I684" s="31" t="s">
        <v>489</v>
      </c>
      <c r="K684" s="48"/>
      <c r="P684" s="76"/>
    </row>
    <row r="685" spans="1:16" s="67" customFormat="1" ht="10.5" customHeight="1" outlineLevel="2">
      <c r="A685" s="29">
        <v>3</v>
      </c>
      <c r="B685" s="30">
        <v>2014</v>
      </c>
      <c r="C685" s="31" t="s">
        <v>239</v>
      </c>
      <c r="D685" s="32" t="s">
        <v>60</v>
      </c>
      <c r="E685" s="98" t="s">
        <v>260</v>
      </c>
      <c r="F685" s="406">
        <v>41713</v>
      </c>
      <c r="G685" s="31" t="s">
        <v>1400</v>
      </c>
      <c r="H685" s="29">
        <v>5</v>
      </c>
      <c r="I685" s="31" t="s">
        <v>249</v>
      </c>
      <c r="K685" s="48"/>
      <c r="P685" s="76"/>
    </row>
    <row r="686" spans="1:16" s="67" customFormat="1" ht="10.5" customHeight="1" outlineLevel="1">
      <c r="A686" s="29"/>
      <c r="B686" s="30"/>
      <c r="C686" s="31"/>
      <c r="D686" s="32" t="s">
        <v>68</v>
      </c>
      <c r="E686" s="98"/>
      <c r="F686" s="406"/>
      <c r="G686" s="31"/>
      <c r="H686" s="29">
        <f>SUBTOTAL(9,H680:H685)</f>
        <v>37</v>
      </c>
      <c r="I686" s="31"/>
      <c r="K686" s="48"/>
      <c r="P686" s="76"/>
    </row>
    <row r="687" spans="1:16" s="67" customFormat="1" ht="10.5" customHeight="1" outlineLevel="2">
      <c r="A687" s="36">
        <v>2</v>
      </c>
      <c r="B687" s="36">
        <v>2013</v>
      </c>
      <c r="C687" s="38" t="s">
        <v>262</v>
      </c>
      <c r="D687" s="271" t="s">
        <v>478</v>
      </c>
      <c r="E687" s="45" t="s">
        <v>251</v>
      </c>
      <c r="F687" s="407">
        <v>41321</v>
      </c>
      <c r="G687" s="82" t="s">
        <v>1327</v>
      </c>
      <c r="H687" s="36">
        <v>5</v>
      </c>
      <c r="I687" s="38" t="s">
        <v>263</v>
      </c>
      <c r="K687" s="48"/>
      <c r="P687" s="76"/>
    </row>
    <row r="688" spans="1:16" s="52" customFormat="1" ht="10.5" customHeight="1" outlineLevel="2">
      <c r="A688" s="29">
        <v>2</v>
      </c>
      <c r="B688" s="29">
        <v>2014</v>
      </c>
      <c r="C688" s="31" t="s">
        <v>262</v>
      </c>
      <c r="D688" s="32" t="s">
        <v>478</v>
      </c>
      <c r="E688" s="98" t="s">
        <v>251</v>
      </c>
      <c r="F688" s="406">
        <v>41685</v>
      </c>
      <c r="G688" s="152" t="s">
        <v>1327</v>
      </c>
      <c r="H688" s="29">
        <v>5</v>
      </c>
      <c r="I688" s="31" t="s">
        <v>263</v>
      </c>
      <c r="J688" s="67"/>
      <c r="K688" s="48"/>
      <c r="L688" s="67"/>
      <c r="M688" s="67"/>
      <c r="P688" s="55"/>
    </row>
    <row r="689" spans="1:16" s="52" customFormat="1" ht="10.5" customHeight="1" outlineLevel="1">
      <c r="A689" s="29"/>
      <c r="B689" s="29"/>
      <c r="C689" s="31"/>
      <c r="D689" s="32" t="s">
        <v>479</v>
      </c>
      <c r="E689" s="98"/>
      <c r="F689" s="406"/>
      <c r="G689" s="152"/>
      <c r="H689" s="29">
        <f>SUBTOTAL(9,H687:H688)</f>
        <v>10</v>
      </c>
      <c r="I689" s="31"/>
      <c r="J689" s="67"/>
      <c r="K689" s="48"/>
      <c r="L689" s="67"/>
      <c r="M689" s="67"/>
      <c r="P689" s="55"/>
    </row>
    <row r="690" spans="1:16" s="52" customFormat="1" ht="10.5" customHeight="1" outlineLevel="2">
      <c r="A690" s="128">
        <v>3</v>
      </c>
      <c r="B690" s="36">
        <v>2013</v>
      </c>
      <c r="C690" s="38" t="s">
        <v>239</v>
      </c>
      <c r="D690" s="39" t="s">
        <v>1003</v>
      </c>
      <c r="E690" s="38" t="s">
        <v>290</v>
      </c>
      <c r="F690" s="407">
        <v>41336</v>
      </c>
      <c r="G690" s="38" t="s">
        <v>1004</v>
      </c>
      <c r="H690" s="36">
        <v>3</v>
      </c>
      <c r="I690" s="38" t="s">
        <v>101</v>
      </c>
      <c r="J690" s="67"/>
      <c r="K690" s="34"/>
      <c r="L690" s="67"/>
      <c r="M690" s="67"/>
      <c r="P690" s="55"/>
    </row>
    <row r="691" spans="1:16" s="52" customFormat="1" ht="10.5" customHeight="1" outlineLevel="1">
      <c r="A691" s="128"/>
      <c r="B691" s="36"/>
      <c r="C691" s="38"/>
      <c r="D691" s="39" t="s">
        <v>1005</v>
      </c>
      <c r="E691" s="38"/>
      <c r="F691" s="407"/>
      <c r="G691" s="38"/>
      <c r="H691" s="36">
        <f>SUBTOTAL(9,H690:H690)</f>
        <v>3</v>
      </c>
      <c r="I691" s="38"/>
      <c r="J691" s="67"/>
      <c r="K691" s="34"/>
      <c r="L691" s="67"/>
      <c r="M691" s="67"/>
      <c r="P691" s="55"/>
    </row>
    <row r="692" spans="1:16" s="40" customFormat="1" ht="10.5" customHeight="1" outlineLevel="2">
      <c r="A692" s="273">
        <v>3</v>
      </c>
      <c r="B692" s="270">
        <v>2015</v>
      </c>
      <c r="C692" s="274" t="s">
        <v>239</v>
      </c>
      <c r="D692" s="277" t="s">
        <v>340</v>
      </c>
      <c r="E692" s="274" t="s">
        <v>290</v>
      </c>
      <c r="F692" s="408">
        <v>42064</v>
      </c>
      <c r="G692" s="274" t="s">
        <v>1777</v>
      </c>
      <c r="H692" s="270">
        <v>7</v>
      </c>
      <c r="I692" s="274" t="s">
        <v>363</v>
      </c>
      <c r="J692" s="290"/>
      <c r="K692" s="34"/>
      <c r="L692" s="67"/>
      <c r="P692" s="36"/>
    </row>
    <row r="693" spans="1:16" s="40" customFormat="1" ht="10.5" customHeight="1" outlineLevel="2">
      <c r="A693" s="273">
        <v>3</v>
      </c>
      <c r="B693" s="270">
        <v>2015</v>
      </c>
      <c r="C693" s="274" t="s">
        <v>239</v>
      </c>
      <c r="D693" s="277" t="s">
        <v>340</v>
      </c>
      <c r="E693" s="274" t="s">
        <v>290</v>
      </c>
      <c r="F693" s="408">
        <v>42064</v>
      </c>
      <c r="G693" s="274" t="s">
        <v>1778</v>
      </c>
      <c r="H693" s="270">
        <v>7</v>
      </c>
      <c r="I693" s="274" t="s">
        <v>489</v>
      </c>
      <c r="J693" s="67"/>
      <c r="K693" s="34"/>
      <c r="L693" s="67"/>
      <c r="P693" s="36"/>
    </row>
    <row r="694" spans="1:16" s="269" customFormat="1" ht="10.5" customHeight="1" outlineLevel="2">
      <c r="A694" s="270">
        <v>10</v>
      </c>
      <c r="B694" s="273">
        <v>2015</v>
      </c>
      <c r="C694" s="274" t="s">
        <v>239</v>
      </c>
      <c r="D694" s="274" t="s">
        <v>340</v>
      </c>
      <c r="E694" s="276" t="s">
        <v>286</v>
      </c>
      <c r="F694" s="408">
        <v>42288</v>
      </c>
      <c r="G694" s="274" t="s">
        <v>2058</v>
      </c>
      <c r="H694" s="270">
        <v>3</v>
      </c>
      <c r="I694" s="269" t="s">
        <v>313</v>
      </c>
      <c r="P694" s="270"/>
    </row>
    <row r="695" spans="1:16" s="269" customFormat="1" ht="10.5" customHeight="1" outlineLevel="1">
      <c r="A695" s="270"/>
      <c r="B695" s="273"/>
      <c r="C695" s="274"/>
      <c r="D695" s="274" t="s">
        <v>342</v>
      </c>
      <c r="E695" s="276"/>
      <c r="F695" s="408"/>
      <c r="G695" s="274"/>
      <c r="H695" s="270">
        <f>SUBTOTAL(9,H692:H694)</f>
        <v>17</v>
      </c>
      <c r="P695" s="270"/>
    </row>
    <row r="696" spans="1:16" s="40" customFormat="1" ht="10.5" customHeight="1" outlineLevel="2">
      <c r="A696" s="138">
        <v>3</v>
      </c>
      <c r="B696" s="29">
        <v>2014</v>
      </c>
      <c r="C696" s="31" t="s">
        <v>240</v>
      </c>
      <c r="D696" s="104" t="s">
        <v>93</v>
      </c>
      <c r="E696" s="31" t="s">
        <v>259</v>
      </c>
      <c r="F696" s="406">
        <v>41721</v>
      </c>
      <c r="G696" s="31" t="s">
        <v>1408</v>
      </c>
      <c r="H696" s="29">
        <v>5</v>
      </c>
      <c r="I696" s="31" t="s">
        <v>241</v>
      </c>
      <c r="J696" s="67"/>
      <c r="P696" s="36"/>
    </row>
    <row r="697" spans="1:16" s="40" customFormat="1" ht="10.5" customHeight="1" outlineLevel="2">
      <c r="A697" s="29">
        <v>6</v>
      </c>
      <c r="B697" s="30">
        <v>2014</v>
      </c>
      <c r="C697" s="31" t="s">
        <v>240</v>
      </c>
      <c r="D697" s="32" t="s">
        <v>93</v>
      </c>
      <c r="E697" s="98" t="s">
        <v>208</v>
      </c>
      <c r="F697" s="406">
        <v>41797</v>
      </c>
      <c r="G697" s="31" t="s">
        <v>1408</v>
      </c>
      <c r="H697" s="126">
        <v>3</v>
      </c>
      <c r="I697" s="130" t="s">
        <v>213</v>
      </c>
      <c r="J697" s="58"/>
      <c r="K697" s="52"/>
      <c r="L697" s="67"/>
      <c r="P697" s="36"/>
    </row>
    <row r="698" spans="1:16" s="52" customFormat="1" ht="10.5" customHeight="1" outlineLevel="2">
      <c r="A698" s="273">
        <v>3</v>
      </c>
      <c r="B698" s="270">
        <v>2015</v>
      </c>
      <c r="C698" s="274" t="s">
        <v>240</v>
      </c>
      <c r="D698" s="277" t="s">
        <v>93</v>
      </c>
      <c r="E698" s="274" t="s">
        <v>290</v>
      </c>
      <c r="F698" s="408">
        <v>42064</v>
      </c>
      <c r="G698" s="274" t="s">
        <v>1779</v>
      </c>
      <c r="H698" s="270">
        <v>3</v>
      </c>
      <c r="I698" s="274" t="s">
        <v>357</v>
      </c>
      <c r="L698" s="67"/>
      <c r="M698" s="67"/>
      <c r="P698" s="55"/>
    </row>
    <row r="699" spans="1:16" s="52" customFormat="1" ht="10.5" customHeight="1" outlineLevel="2">
      <c r="A699" s="273">
        <v>5</v>
      </c>
      <c r="B699" s="270">
        <v>2015</v>
      </c>
      <c r="C699" s="274" t="s">
        <v>240</v>
      </c>
      <c r="D699" s="277" t="s">
        <v>93</v>
      </c>
      <c r="E699" s="274" t="s">
        <v>248</v>
      </c>
      <c r="F699" s="408">
        <v>42140</v>
      </c>
      <c r="G699" s="274" t="s">
        <v>1408</v>
      </c>
      <c r="H699" s="270">
        <v>5</v>
      </c>
      <c r="I699" s="274" t="s">
        <v>267</v>
      </c>
      <c r="J699" s="269" t="s">
        <v>2108</v>
      </c>
      <c r="L699" s="67"/>
      <c r="M699" s="67"/>
      <c r="P699" s="55"/>
    </row>
    <row r="700" spans="1:16" s="269" customFormat="1" ht="10.5" customHeight="1" outlineLevel="2">
      <c r="A700" s="270">
        <v>10</v>
      </c>
      <c r="B700" s="273">
        <v>2015</v>
      </c>
      <c r="C700" s="274" t="s">
        <v>240</v>
      </c>
      <c r="D700" s="274" t="s">
        <v>93</v>
      </c>
      <c r="E700" s="276" t="s">
        <v>286</v>
      </c>
      <c r="F700" s="408">
        <v>42288</v>
      </c>
      <c r="G700" s="274" t="s">
        <v>2059</v>
      </c>
      <c r="H700" s="270">
        <v>7</v>
      </c>
      <c r="I700" s="269" t="s">
        <v>454</v>
      </c>
      <c r="P700" s="270"/>
    </row>
    <row r="701" spans="1:16" s="269" customFormat="1" ht="10.5" customHeight="1" outlineLevel="2">
      <c r="A701" s="270">
        <v>10</v>
      </c>
      <c r="B701" s="273">
        <v>2015</v>
      </c>
      <c r="C701" s="274" t="s">
        <v>240</v>
      </c>
      <c r="D701" s="274" t="s">
        <v>93</v>
      </c>
      <c r="E701" s="276" t="s">
        <v>286</v>
      </c>
      <c r="F701" s="408">
        <v>42288</v>
      </c>
      <c r="G701" s="274" t="s">
        <v>2060</v>
      </c>
      <c r="H701" s="270">
        <v>10</v>
      </c>
      <c r="I701" s="269" t="s">
        <v>341</v>
      </c>
      <c r="P701" s="270"/>
    </row>
    <row r="702" spans="1:16" s="269" customFormat="1" ht="10.5" customHeight="1" outlineLevel="1">
      <c r="A702" s="270"/>
      <c r="B702" s="273"/>
      <c r="C702" s="274"/>
      <c r="D702" s="274" t="s">
        <v>94</v>
      </c>
      <c r="E702" s="276"/>
      <c r="F702" s="408"/>
      <c r="G702" s="274"/>
      <c r="H702" s="270">
        <f>SUBTOTAL(9,H696:H701)</f>
        <v>33</v>
      </c>
      <c r="P702" s="270"/>
    </row>
    <row r="703" spans="1:16" s="40" customFormat="1" ht="10.5" customHeight="1" outlineLevel="2">
      <c r="A703" s="148">
        <v>6</v>
      </c>
      <c r="B703" s="126">
        <v>2014</v>
      </c>
      <c r="C703" s="130" t="s">
        <v>262</v>
      </c>
      <c r="D703" s="278" t="s">
        <v>1563</v>
      </c>
      <c r="E703" s="130" t="s">
        <v>301</v>
      </c>
      <c r="F703" s="409">
        <v>41797</v>
      </c>
      <c r="G703" s="130" t="s">
        <v>1564</v>
      </c>
      <c r="H703" s="126">
        <v>5</v>
      </c>
      <c r="I703" s="130" t="s">
        <v>263</v>
      </c>
      <c r="J703" s="52"/>
      <c r="K703" s="269"/>
      <c r="L703" s="269"/>
      <c r="P703" s="36"/>
    </row>
    <row r="704" spans="1:16" s="40" customFormat="1" ht="10.5" customHeight="1" outlineLevel="2">
      <c r="A704" s="286">
        <v>2</v>
      </c>
      <c r="B704" s="270">
        <v>2015</v>
      </c>
      <c r="C704" s="274" t="s">
        <v>262</v>
      </c>
      <c r="D704" s="277" t="s">
        <v>1563</v>
      </c>
      <c r="E704" s="274" t="s">
        <v>257</v>
      </c>
      <c r="F704" s="408">
        <v>42050</v>
      </c>
      <c r="G704" s="274" t="s">
        <v>1735</v>
      </c>
      <c r="H704" s="270">
        <v>5</v>
      </c>
      <c r="I704" s="274" t="s">
        <v>958</v>
      </c>
      <c r="J704" s="269"/>
      <c r="K704" s="269"/>
      <c r="L704" s="269"/>
      <c r="P704" s="36"/>
    </row>
    <row r="705" spans="1:16" s="40" customFormat="1" ht="10.5" customHeight="1" outlineLevel="2">
      <c r="A705" s="286">
        <v>2</v>
      </c>
      <c r="B705" s="270">
        <v>2015</v>
      </c>
      <c r="C705" s="274" t="s">
        <v>262</v>
      </c>
      <c r="D705" s="277" t="s">
        <v>1563</v>
      </c>
      <c r="E705" s="274" t="s">
        <v>301</v>
      </c>
      <c r="F705" s="408">
        <v>42161</v>
      </c>
      <c r="G705" s="274" t="s">
        <v>1964</v>
      </c>
      <c r="H705" s="270">
        <v>5</v>
      </c>
      <c r="I705" s="274" t="s">
        <v>263</v>
      </c>
      <c r="J705" s="269"/>
      <c r="K705" s="269"/>
      <c r="L705" s="269"/>
      <c r="P705" s="36"/>
    </row>
    <row r="706" spans="1:16" s="40" customFormat="1" ht="10.5" customHeight="1" outlineLevel="1">
      <c r="A706" s="286"/>
      <c r="B706" s="270"/>
      <c r="C706" s="274"/>
      <c r="D706" s="277" t="s">
        <v>1565</v>
      </c>
      <c r="E706" s="274"/>
      <c r="F706" s="408"/>
      <c r="G706" s="274"/>
      <c r="H706" s="270">
        <f>SUBTOTAL(9,H703:H705)</f>
        <v>15</v>
      </c>
      <c r="I706" s="274"/>
      <c r="J706" s="269"/>
      <c r="K706" s="269"/>
      <c r="L706" s="269"/>
      <c r="P706" s="36"/>
    </row>
    <row r="707" spans="1:16" s="40" customFormat="1" ht="10.5" customHeight="1" outlineLevel="2">
      <c r="A707" s="36">
        <v>3</v>
      </c>
      <c r="B707" s="36">
        <v>2013</v>
      </c>
      <c r="C707" s="38" t="s">
        <v>240</v>
      </c>
      <c r="D707" s="39" t="s">
        <v>102</v>
      </c>
      <c r="E707" s="38" t="s">
        <v>290</v>
      </c>
      <c r="F707" s="407">
        <v>41336</v>
      </c>
      <c r="G707" s="38" t="s">
        <v>1006</v>
      </c>
      <c r="H707" s="36">
        <v>7</v>
      </c>
      <c r="I707" s="38" t="s">
        <v>11</v>
      </c>
      <c r="J707" s="62"/>
      <c r="K707" s="62"/>
      <c r="L707" s="62"/>
      <c r="P707" s="36"/>
    </row>
    <row r="708" spans="1:16" s="40" customFormat="1" ht="10.5" customHeight="1" outlineLevel="2">
      <c r="A708" s="36">
        <v>3</v>
      </c>
      <c r="B708" s="36">
        <v>2013</v>
      </c>
      <c r="C708" s="38" t="s">
        <v>240</v>
      </c>
      <c r="D708" s="39" t="s">
        <v>102</v>
      </c>
      <c r="E708" s="38" t="s">
        <v>290</v>
      </c>
      <c r="F708" s="407">
        <v>41336</v>
      </c>
      <c r="G708" s="38" t="s">
        <v>417</v>
      </c>
      <c r="H708" s="36">
        <v>7</v>
      </c>
      <c r="I708" s="38" t="s">
        <v>420</v>
      </c>
      <c r="J708" s="62"/>
      <c r="K708" s="48"/>
      <c r="L708" s="67"/>
      <c r="P708" s="36"/>
    </row>
    <row r="709" spans="1:16" s="40" customFormat="1" ht="10.5" customHeight="1" outlineLevel="2">
      <c r="A709" s="36">
        <v>3</v>
      </c>
      <c r="B709" s="36">
        <v>2013</v>
      </c>
      <c r="C709" s="38" t="s">
        <v>240</v>
      </c>
      <c r="D709" s="39" t="s">
        <v>102</v>
      </c>
      <c r="E709" s="38" t="s">
        <v>290</v>
      </c>
      <c r="F709" s="407">
        <v>41336</v>
      </c>
      <c r="G709" s="38" t="s">
        <v>1007</v>
      </c>
      <c r="H709" s="36">
        <v>3</v>
      </c>
      <c r="I709" s="38" t="s">
        <v>421</v>
      </c>
      <c r="J709" s="52"/>
      <c r="K709" s="59"/>
      <c r="L709" s="67"/>
      <c r="P709" s="36"/>
    </row>
    <row r="710" spans="1:16" s="40" customFormat="1" ht="10.5" customHeight="1" outlineLevel="2">
      <c r="A710" s="29">
        <v>3</v>
      </c>
      <c r="B710" s="30">
        <v>2014</v>
      </c>
      <c r="C710" s="31" t="s">
        <v>240</v>
      </c>
      <c r="D710" s="32" t="s">
        <v>102</v>
      </c>
      <c r="E710" s="98" t="s">
        <v>290</v>
      </c>
      <c r="F710" s="406">
        <v>41700</v>
      </c>
      <c r="G710" s="31" t="s">
        <v>419</v>
      </c>
      <c r="H710" s="29">
        <v>10</v>
      </c>
      <c r="I710" s="31" t="s">
        <v>1363</v>
      </c>
      <c r="J710" s="52"/>
      <c r="K710" s="48"/>
      <c r="L710" s="67"/>
      <c r="P710" s="36"/>
    </row>
    <row r="711" spans="1:16" s="40" customFormat="1" ht="10.5" customHeight="1" outlineLevel="2">
      <c r="A711" s="29">
        <v>3</v>
      </c>
      <c r="B711" s="30">
        <v>2014</v>
      </c>
      <c r="C711" s="31" t="s">
        <v>240</v>
      </c>
      <c r="D711" s="32" t="s">
        <v>102</v>
      </c>
      <c r="E711" s="98" t="s">
        <v>290</v>
      </c>
      <c r="F711" s="406">
        <v>41700</v>
      </c>
      <c r="G711" s="31" t="s">
        <v>1364</v>
      </c>
      <c r="H711" s="29">
        <v>7</v>
      </c>
      <c r="I711" s="31" t="s">
        <v>1365</v>
      </c>
      <c r="J711" s="52"/>
      <c r="K711" s="48"/>
      <c r="L711" s="67"/>
      <c r="P711" s="36"/>
    </row>
    <row r="712" spans="1:16" s="40" customFormat="1" ht="10.5" customHeight="1" outlineLevel="2">
      <c r="A712" s="29">
        <v>3</v>
      </c>
      <c r="B712" s="30">
        <v>2014</v>
      </c>
      <c r="C712" s="31" t="s">
        <v>240</v>
      </c>
      <c r="D712" s="32" t="s">
        <v>102</v>
      </c>
      <c r="E712" s="98" t="s">
        <v>246</v>
      </c>
      <c r="F712" s="406">
        <v>41714</v>
      </c>
      <c r="G712" s="31" t="s">
        <v>1416</v>
      </c>
      <c r="H712" s="29">
        <v>5</v>
      </c>
      <c r="I712" s="31" t="s">
        <v>267</v>
      </c>
      <c r="J712" s="52" t="s">
        <v>1821</v>
      </c>
      <c r="K712" s="48"/>
      <c r="L712" s="62" t="s">
        <v>2108</v>
      </c>
      <c r="P712" s="36"/>
    </row>
    <row r="713" spans="1:16" s="40" customFormat="1" ht="10.5" customHeight="1" outlineLevel="2">
      <c r="A713" s="29">
        <v>6</v>
      </c>
      <c r="B713" s="30">
        <v>2014</v>
      </c>
      <c r="C713" s="31" t="s">
        <v>240</v>
      </c>
      <c r="D713" s="32" t="s">
        <v>102</v>
      </c>
      <c r="E713" s="98" t="s">
        <v>208</v>
      </c>
      <c r="F713" s="406">
        <v>41797</v>
      </c>
      <c r="G713" s="31" t="s">
        <v>1517</v>
      </c>
      <c r="H713" s="126">
        <v>3</v>
      </c>
      <c r="I713" s="130" t="s">
        <v>139</v>
      </c>
      <c r="J713" s="52"/>
      <c r="K713" s="48"/>
      <c r="L713" s="67"/>
      <c r="P713" s="36"/>
    </row>
    <row r="714" spans="1:16" s="52" customFormat="1" ht="10.5" customHeight="1" outlineLevel="2">
      <c r="A714" s="29">
        <v>9</v>
      </c>
      <c r="B714" s="30">
        <v>2014</v>
      </c>
      <c r="C714" s="31" t="s">
        <v>240</v>
      </c>
      <c r="D714" s="32" t="s">
        <v>102</v>
      </c>
      <c r="E714" s="98" t="s">
        <v>268</v>
      </c>
      <c r="F714" s="406">
        <v>41896</v>
      </c>
      <c r="G714" s="31" t="s">
        <v>1595</v>
      </c>
      <c r="H714" s="126">
        <v>5</v>
      </c>
      <c r="I714" s="130" t="s">
        <v>267</v>
      </c>
      <c r="J714" s="52" t="s">
        <v>1821</v>
      </c>
      <c r="K714" s="48"/>
      <c r="L714" s="62" t="s">
        <v>2108</v>
      </c>
      <c r="M714" s="67"/>
      <c r="P714" s="55"/>
    </row>
    <row r="715" spans="1:16" s="67" customFormat="1" ht="10.5" customHeight="1" outlineLevel="2">
      <c r="A715" s="29">
        <v>10</v>
      </c>
      <c r="B715" s="29">
        <v>2014</v>
      </c>
      <c r="C715" s="62" t="s">
        <v>240</v>
      </c>
      <c r="D715" s="104" t="s">
        <v>102</v>
      </c>
      <c r="E715" s="31" t="s">
        <v>286</v>
      </c>
      <c r="F715" s="409">
        <v>41924</v>
      </c>
      <c r="G715" s="31" t="s">
        <v>1637</v>
      </c>
      <c r="H715" s="29">
        <v>3</v>
      </c>
      <c r="I715" s="31" t="s">
        <v>110</v>
      </c>
      <c r="J715" s="52"/>
      <c r="K715" s="48"/>
      <c r="P715" s="76"/>
    </row>
    <row r="716" spans="1:16" s="269" customFormat="1" ht="10.5" customHeight="1" outlineLevel="2">
      <c r="A716" s="270">
        <v>10</v>
      </c>
      <c r="B716" s="273">
        <v>2015</v>
      </c>
      <c r="C716" s="274" t="s">
        <v>240</v>
      </c>
      <c r="D716" s="274" t="s">
        <v>102</v>
      </c>
      <c r="E716" s="276" t="s">
        <v>286</v>
      </c>
      <c r="F716" s="408">
        <v>42288</v>
      </c>
      <c r="G716" s="274" t="s">
        <v>2061</v>
      </c>
      <c r="H716" s="270">
        <v>3</v>
      </c>
      <c r="I716" s="269" t="s">
        <v>110</v>
      </c>
      <c r="P716" s="270"/>
    </row>
    <row r="717" spans="1:16" s="269" customFormat="1" ht="10.5" customHeight="1" outlineLevel="1">
      <c r="A717" s="270"/>
      <c r="B717" s="273"/>
      <c r="C717" s="274"/>
      <c r="D717" s="274" t="s">
        <v>103</v>
      </c>
      <c r="E717" s="276"/>
      <c r="F717" s="408"/>
      <c r="G717" s="274"/>
      <c r="H717" s="270">
        <f>SUBTOTAL(9,H707:H716)</f>
        <v>53</v>
      </c>
      <c r="P717" s="270"/>
    </row>
    <row r="718" spans="1:16" s="67" customFormat="1" ht="10.5" customHeight="1" outlineLevel="2">
      <c r="A718" s="36">
        <v>10</v>
      </c>
      <c r="B718" s="128">
        <v>2013</v>
      </c>
      <c r="C718" s="135" t="s">
        <v>262</v>
      </c>
      <c r="D718" s="285" t="s">
        <v>1288</v>
      </c>
      <c r="E718" s="135" t="s">
        <v>1167</v>
      </c>
      <c r="F718" s="418">
        <v>41573</v>
      </c>
      <c r="G718" s="137" t="s">
        <v>1168</v>
      </c>
      <c r="H718" s="128">
        <v>5</v>
      </c>
      <c r="I718" s="135" t="s">
        <v>328</v>
      </c>
      <c r="J718" s="52"/>
      <c r="K718" s="48"/>
      <c r="P718" s="76"/>
    </row>
    <row r="719" spans="1:16" s="67" customFormat="1" ht="10.5" customHeight="1" outlineLevel="1">
      <c r="A719" s="36"/>
      <c r="B719" s="128"/>
      <c r="C719" s="135"/>
      <c r="D719" s="285" t="s">
        <v>1289</v>
      </c>
      <c r="E719" s="135"/>
      <c r="F719" s="418"/>
      <c r="G719" s="137"/>
      <c r="H719" s="128">
        <f>SUBTOTAL(9,H718:H718)</f>
        <v>5</v>
      </c>
      <c r="I719" s="135"/>
      <c r="J719" s="52"/>
      <c r="K719" s="48"/>
      <c r="P719" s="76"/>
    </row>
    <row r="720" spans="1:16" s="67" customFormat="1" ht="10.5" customHeight="1" outlineLevel="2">
      <c r="A720" s="36">
        <v>6</v>
      </c>
      <c r="B720" s="36">
        <v>2013</v>
      </c>
      <c r="C720" s="45" t="s">
        <v>239</v>
      </c>
      <c r="D720" s="271" t="s">
        <v>829</v>
      </c>
      <c r="E720" s="38" t="s">
        <v>208</v>
      </c>
      <c r="F720" s="407">
        <v>41434</v>
      </c>
      <c r="G720" s="38" t="s">
        <v>1169</v>
      </c>
      <c r="H720" s="36">
        <v>10</v>
      </c>
      <c r="I720" s="38" t="s">
        <v>164</v>
      </c>
      <c r="J720" s="34"/>
      <c r="K720" s="59"/>
      <c r="P720" s="76"/>
    </row>
    <row r="721" spans="1:16" s="67" customFormat="1" ht="10.5" customHeight="1" outlineLevel="2">
      <c r="A721" s="36">
        <v>6</v>
      </c>
      <c r="B721" s="36">
        <v>2013</v>
      </c>
      <c r="C721" s="45" t="s">
        <v>239</v>
      </c>
      <c r="D721" s="271" t="s">
        <v>829</v>
      </c>
      <c r="E721" s="38" t="s">
        <v>1064</v>
      </c>
      <c r="F721" s="407">
        <v>41440</v>
      </c>
      <c r="G721" s="38" t="s">
        <v>1169</v>
      </c>
      <c r="H721" s="36">
        <v>15</v>
      </c>
      <c r="I721" s="135" t="s">
        <v>1170</v>
      </c>
      <c r="J721" s="34"/>
      <c r="K721" s="269"/>
      <c r="L721" s="269"/>
      <c r="P721" s="76"/>
    </row>
    <row r="722" spans="1:16" s="67" customFormat="1" ht="10.5" customHeight="1" outlineLevel="2">
      <c r="A722" s="270">
        <v>3</v>
      </c>
      <c r="B722" s="270">
        <v>2015</v>
      </c>
      <c r="C722" s="276" t="s">
        <v>239</v>
      </c>
      <c r="D722" s="275" t="s">
        <v>829</v>
      </c>
      <c r="E722" s="274" t="s">
        <v>199</v>
      </c>
      <c r="F722" s="408">
        <v>42077</v>
      </c>
      <c r="G722" s="274" t="s">
        <v>1816</v>
      </c>
      <c r="H722" s="270">
        <v>5</v>
      </c>
      <c r="I722" s="287" t="s">
        <v>267</v>
      </c>
      <c r="J722" s="269" t="s">
        <v>2108</v>
      </c>
      <c r="K722" s="269"/>
      <c r="L722" s="269"/>
      <c r="P722" s="76"/>
    </row>
    <row r="723" spans="1:16" s="67" customFormat="1" ht="10.5" customHeight="1" outlineLevel="1">
      <c r="A723" s="270"/>
      <c r="B723" s="270"/>
      <c r="C723" s="276"/>
      <c r="D723" s="275" t="s">
        <v>830</v>
      </c>
      <c r="E723" s="274"/>
      <c r="F723" s="408"/>
      <c r="G723" s="274"/>
      <c r="H723" s="270">
        <f>SUBTOTAL(9,H720:H722)</f>
        <v>30</v>
      </c>
      <c r="I723" s="287"/>
      <c r="J723" s="269"/>
      <c r="K723" s="269"/>
      <c r="L723" s="269"/>
      <c r="P723" s="76"/>
    </row>
    <row r="724" spans="1:16" s="67" customFormat="1" ht="10.5" customHeight="1" outlineLevel="2">
      <c r="A724" s="36">
        <v>6</v>
      </c>
      <c r="B724" s="36">
        <v>2013</v>
      </c>
      <c r="C724" s="38" t="s">
        <v>239</v>
      </c>
      <c r="D724" s="39" t="s">
        <v>95</v>
      </c>
      <c r="E724" s="38" t="s">
        <v>290</v>
      </c>
      <c r="F724" s="407">
        <v>41336</v>
      </c>
      <c r="G724" s="38" t="s">
        <v>422</v>
      </c>
      <c r="H724" s="36">
        <v>10</v>
      </c>
      <c r="I724" s="38" t="s">
        <v>351</v>
      </c>
      <c r="J724" s="62"/>
      <c r="K724" s="52"/>
      <c r="P724" s="76"/>
    </row>
    <row r="725" spans="1:16" s="67" customFormat="1" ht="10.5" customHeight="1" outlineLevel="2">
      <c r="A725" s="36">
        <v>10</v>
      </c>
      <c r="B725" s="36">
        <v>2013</v>
      </c>
      <c r="C725" s="38" t="s">
        <v>239</v>
      </c>
      <c r="D725" s="39" t="s">
        <v>95</v>
      </c>
      <c r="E725" s="38" t="s">
        <v>290</v>
      </c>
      <c r="F725" s="407">
        <v>41336</v>
      </c>
      <c r="G725" s="38" t="s">
        <v>9</v>
      </c>
      <c r="H725" s="36">
        <v>7</v>
      </c>
      <c r="I725" s="38" t="s">
        <v>354</v>
      </c>
      <c r="J725" s="34"/>
      <c r="K725" s="52"/>
      <c r="P725" s="76"/>
    </row>
    <row r="726" spans="1:16" s="269" customFormat="1" ht="10.5" customHeight="1" outlineLevel="2">
      <c r="A726" s="270">
        <v>10</v>
      </c>
      <c r="B726" s="270">
        <v>2015</v>
      </c>
      <c r="C726" s="274" t="s">
        <v>239</v>
      </c>
      <c r="D726" s="277" t="s">
        <v>95</v>
      </c>
      <c r="E726" s="274" t="s">
        <v>1725</v>
      </c>
      <c r="F726" s="408">
        <v>42295</v>
      </c>
      <c r="G726" s="274" t="s">
        <v>2062</v>
      </c>
      <c r="H726" s="270">
        <v>5</v>
      </c>
      <c r="I726" s="274" t="s">
        <v>1999</v>
      </c>
      <c r="J726" s="269" t="s">
        <v>2000</v>
      </c>
      <c r="P726" s="270"/>
    </row>
    <row r="727" spans="1:16" s="269" customFormat="1" ht="10.5" customHeight="1" outlineLevel="1">
      <c r="A727" s="270"/>
      <c r="B727" s="270"/>
      <c r="C727" s="274"/>
      <c r="D727" s="277" t="s">
        <v>96</v>
      </c>
      <c r="E727" s="274"/>
      <c r="F727" s="408"/>
      <c r="G727" s="274"/>
      <c r="H727" s="270">
        <f>SUBTOTAL(9,H724:H726)</f>
        <v>22</v>
      </c>
      <c r="I727" s="274"/>
      <c r="P727" s="270"/>
    </row>
    <row r="728" spans="1:16" s="67" customFormat="1" ht="10.5" customHeight="1" outlineLevel="2">
      <c r="A728" s="64">
        <v>3</v>
      </c>
      <c r="B728" s="196">
        <v>2014</v>
      </c>
      <c r="C728" s="197" t="s">
        <v>239</v>
      </c>
      <c r="D728" s="209" t="s">
        <v>1638</v>
      </c>
      <c r="E728" s="198" t="s">
        <v>270</v>
      </c>
      <c r="F728" s="415">
        <v>41728</v>
      </c>
      <c r="G728" s="197" t="s">
        <v>1417</v>
      </c>
      <c r="H728" s="64">
        <v>5</v>
      </c>
      <c r="I728" s="197" t="s">
        <v>258</v>
      </c>
      <c r="J728" s="305" t="s">
        <v>2103</v>
      </c>
      <c r="K728" s="19"/>
      <c r="L728" s="26"/>
      <c r="P728" s="76"/>
    </row>
    <row r="729" spans="1:16" s="40" customFormat="1" ht="10.5" customHeight="1" outlineLevel="2">
      <c r="A729" s="64">
        <v>6</v>
      </c>
      <c r="B729" s="196">
        <v>2014</v>
      </c>
      <c r="C729" s="197" t="s">
        <v>239</v>
      </c>
      <c r="D729" s="209" t="s">
        <v>1638</v>
      </c>
      <c r="E729" s="198" t="s">
        <v>208</v>
      </c>
      <c r="F729" s="415">
        <v>41797</v>
      </c>
      <c r="G729" s="197" t="s">
        <v>1518</v>
      </c>
      <c r="H729" s="199">
        <v>7</v>
      </c>
      <c r="I729" s="298" t="s">
        <v>1519</v>
      </c>
      <c r="J729" s="12" t="s">
        <v>1858</v>
      </c>
      <c r="K729" s="19"/>
      <c r="L729" s="26"/>
      <c r="P729" s="36"/>
    </row>
    <row r="730" spans="1:16" s="67" customFormat="1" ht="10.5" customHeight="1" outlineLevel="2">
      <c r="A730" s="64">
        <v>6</v>
      </c>
      <c r="B730" s="196">
        <v>2014</v>
      </c>
      <c r="C730" s="197" t="s">
        <v>239</v>
      </c>
      <c r="D730" s="209" t="s">
        <v>1638</v>
      </c>
      <c r="E730" s="198" t="s">
        <v>208</v>
      </c>
      <c r="F730" s="415">
        <v>41797</v>
      </c>
      <c r="G730" s="197" t="s">
        <v>1520</v>
      </c>
      <c r="H730" s="199">
        <v>10</v>
      </c>
      <c r="I730" s="298" t="s">
        <v>764</v>
      </c>
      <c r="J730" s="13"/>
      <c r="K730" s="19"/>
      <c r="L730" s="26"/>
      <c r="P730" s="76"/>
    </row>
    <row r="731" spans="1:16" s="67" customFormat="1" ht="10.5" customHeight="1" outlineLevel="2">
      <c r="A731" s="64">
        <v>10</v>
      </c>
      <c r="B731" s="64">
        <v>2014</v>
      </c>
      <c r="C731" s="197" t="s">
        <v>239</v>
      </c>
      <c r="D731" s="297" t="s">
        <v>1638</v>
      </c>
      <c r="E731" s="197" t="s">
        <v>286</v>
      </c>
      <c r="F731" s="412">
        <v>41924</v>
      </c>
      <c r="G731" s="197" t="s">
        <v>1639</v>
      </c>
      <c r="H731" s="64">
        <v>3</v>
      </c>
      <c r="I731" s="197" t="s">
        <v>471</v>
      </c>
      <c r="J731" s="13"/>
      <c r="K731" s="108"/>
      <c r="L731" s="26"/>
      <c r="P731" s="76"/>
    </row>
    <row r="732" spans="1:16" s="67" customFormat="1" ht="10.5" customHeight="1" outlineLevel="2">
      <c r="A732" s="64">
        <v>10</v>
      </c>
      <c r="B732" s="64">
        <v>2014</v>
      </c>
      <c r="C732" s="197" t="s">
        <v>239</v>
      </c>
      <c r="D732" s="297" t="s">
        <v>1638</v>
      </c>
      <c r="E732" s="197" t="s">
        <v>286</v>
      </c>
      <c r="F732" s="412">
        <v>41924</v>
      </c>
      <c r="G732" s="197" t="s">
        <v>1640</v>
      </c>
      <c r="H732" s="64">
        <v>10</v>
      </c>
      <c r="I732" s="197" t="s">
        <v>43</v>
      </c>
      <c r="J732" s="26"/>
      <c r="K732" s="25"/>
      <c r="L732" s="26"/>
      <c r="P732" s="76"/>
    </row>
    <row r="733" spans="1:16" s="269" customFormat="1" ht="10.5" customHeight="1" outlineLevel="2">
      <c r="A733" s="64">
        <v>10</v>
      </c>
      <c r="B733" s="64">
        <v>2014</v>
      </c>
      <c r="C733" s="197" t="s">
        <v>239</v>
      </c>
      <c r="D733" s="297" t="s">
        <v>1638</v>
      </c>
      <c r="E733" s="197" t="s">
        <v>266</v>
      </c>
      <c r="F733" s="412">
        <v>41938</v>
      </c>
      <c r="G733" s="197" t="s">
        <v>1520</v>
      </c>
      <c r="H733" s="64">
        <v>10</v>
      </c>
      <c r="I733" s="197" t="s">
        <v>252</v>
      </c>
      <c r="J733" s="26"/>
      <c r="K733" s="13"/>
      <c r="L733" s="13"/>
      <c r="P733" s="270"/>
    </row>
    <row r="734" spans="1:16" s="269" customFormat="1" ht="10.5" customHeight="1" outlineLevel="2">
      <c r="A734" s="299">
        <v>3</v>
      </c>
      <c r="B734" s="300">
        <v>2015</v>
      </c>
      <c r="C734" s="301" t="s">
        <v>239</v>
      </c>
      <c r="D734" s="302" t="s">
        <v>1638</v>
      </c>
      <c r="E734" s="301" t="s">
        <v>290</v>
      </c>
      <c r="F734" s="413">
        <v>42064</v>
      </c>
      <c r="G734" s="301" t="s">
        <v>1780</v>
      </c>
      <c r="H734" s="300">
        <v>3</v>
      </c>
      <c r="I734" s="301" t="s">
        <v>1561</v>
      </c>
      <c r="J734" s="26"/>
      <c r="K734" s="13"/>
      <c r="L734" s="13"/>
      <c r="P734" s="270"/>
    </row>
    <row r="735" spans="1:12" ht="10.5" customHeight="1" outlineLevel="2">
      <c r="A735" s="299">
        <v>3</v>
      </c>
      <c r="B735" s="300">
        <v>2015</v>
      </c>
      <c r="C735" s="301" t="s">
        <v>239</v>
      </c>
      <c r="D735" s="302" t="s">
        <v>1638</v>
      </c>
      <c r="E735" s="301" t="s">
        <v>290</v>
      </c>
      <c r="F735" s="413">
        <v>42064</v>
      </c>
      <c r="G735" s="301" t="s">
        <v>1520</v>
      </c>
      <c r="H735" s="300">
        <v>10</v>
      </c>
      <c r="I735" s="301" t="s">
        <v>495</v>
      </c>
      <c r="J735" s="26"/>
      <c r="K735" s="13"/>
      <c r="L735" s="13"/>
    </row>
    <row r="736" spans="1:16" s="67" customFormat="1" ht="10.5" customHeight="1" outlineLevel="2">
      <c r="A736" s="299">
        <v>3</v>
      </c>
      <c r="B736" s="300">
        <v>2015</v>
      </c>
      <c r="C736" s="301" t="s">
        <v>239</v>
      </c>
      <c r="D736" s="302" t="s">
        <v>1638</v>
      </c>
      <c r="E736" s="301" t="s">
        <v>265</v>
      </c>
      <c r="F736" s="413">
        <v>42078</v>
      </c>
      <c r="G736" s="301" t="s">
        <v>1520</v>
      </c>
      <c r="H736" s="300">
        <v>5</v>
      </c>
      <c r="I736" s="301" t="s">
        <v>267</v>
      </c>
      <c r="J736" s="305" t="s">
        <v>2104</v>
      </c>
      <c r="K736" s="13"/>
      <c r="L736" s="13"/>
      <c r="P736" s="76"/>
    </row>
    <row r="737" spans="1:16" s="305" customFormat="1" ht="10.5" customHeight="1" outlineLevel="2">
      <c r="A737" s="300">
        <v>10</v>
      </c>
      <c r="B737" s="299">
        <v>2015</v>
      </c>
      <c r="C737" s="301" t="s">
        <v>239</v>
      </c>
      <c r="D737" s="301" t="s">
        <v>1638</v>
      </c>
      <c r="E737" s="303" t="s">
        <v>286</v>
      </c>
      <c r="F737" s="413">
        <v>42288</v>
      </c>
      <c r="G737" s="301" t="s">
        <v>2063</v>
      </c>
      <c r="H737" s="300">
        <v>7</v>
      </c>
      <c r="I737" s="305" t="s">
        <v>470</v>
      </c>
      <c r="P737" s="300"/>
    </row>
    <row r="738" spans="1:16" s="305" customFormat="1" ht="10.5" customHeight="1" outlineLevel="2">
      <c r="A738" s="300">
        <v>10</v>
      </c>
      <c r="B738" s="299">
        <v>2015</v>
      </c>
      <c r="C738" s="301" t="s">
        <v>239</v>
      </c>
      <c r="D738" s="301" t="s">
        <v>1638</v>
      </c>
      <c r="E738" s="303" t="s">
        <v>286</v>
      </c>
      <c r="F738" s="413">
        <v>42288</v>
      </c>
      <c r="G738" s="301" t="s">
        <v>2064</v>
      </c>
      <c r="H738" s="300">
        <v>3</v>
      </c>
      <c r="I738" s="305" t="s">
        <v>459</v>
      </c>
      <c r="J738" s="26"/>
      <c r="P738" s="300"/>
    </row>
    <row r="739" spans="1:16" s="305" customFormat="1" ht="10.5" customHeight="1" outlineLevel="2">
      <c r="A739" s="300">
        <v>10</v>
      </c>
      <c r="B739" s="299">
        <v>2015</v>
      </c>
      <c r="C739" s="301" t="s">
        <v>239</v>
      </c>
      <c r="D739" s="301" t="s">
        <v>1638</v>
      </c>
      <c r="E739" s="303" t="s">
        <v>1725</v>
      </c>
      <c r="F739" s="413">
        <v>42295</v>
      </c>
      <c r="G739" s="301" t="s">
        <v>2065</v>
      </c>
      <c r="H739" s="300">
        <v>5</v>
      </c>
      <c r="I739" s="305" t="s">
        <v>327</v>
      </c>
      <c r="J739" s="305" t="s">
        <v>2103</v>
      </c>
      <c r="P739" s="300"/>
    </row>
    <row r="740" spans="1:16" s="305" customFormat="1" ht="10.5" customHeight="1" outlineLevel="2">
      <c r="A740" s="300">
        <v>10</v>
      </c>
      <c r="B740" s="299">
        <v>2015</v>
      </c>
      <c r="C740" s="301" t="s">
        <v>239</v>
      </c>
      <c r="D740" s="301" t="s">
        <v>1638</v>
      </c>
      <c r="E740" s="303" t="s">
        <v>266</v>
      </c>
      <c r="F740" s="413">
        <v>42302</v>
      </c>
      <c r="G740" s="301" t="s">
        <v>1520</v>
      </c>
      <c r="H740" s="300">
        <v>5</v>
      </c>
      <c r="I740" s="301" t="s">
        <v>267</v>
      </c>
      <c r="J740" s="305" t="s">
        <v>2103</v>
      </c>
      <c r="P740" s="300"/>
    </row>
    <row r="741" spans="1:16" s="305" customFormat="1" ht="10.5" customHeight="1" outlineLevel="1">
      <c r="A741" s="300"/>
      <c r="B741" s="299"/>
      <c r="C741" s="301"/>
      <c r="D741" s="301" t="s">
        <v>1641</v>
      </c>
      <c r="E741" s="303"/>
      <c r="F741" s="413"/>
      <c r="G741" s="301"/>
      <c r="H741" s="300">
        <f>SUBTOTAL(9,H728:H740)</f>
        <v>83</v>
      </c>
      <c r="I741" s="301"/>
      <c r="P741" s="300"/>
    </row>
    <row r="742" spans="1:16" s="67" customFormat="1" ht="10.5" customHeight="1" outlineLevel="2">
      <c r="A742" s="273">
        <v>3</v>
      </c>
      <c r="B742" s="270">
        <v>2015</v>
      </c>
      <c r="C742" s="274" t="s">
        <v>239</v>
      </c>
      <c r="D742" s="277" t="s">
        <v>1781</v>
      </c>
      <c r="E742" s="274" t="s">
        <v>290</v>
      </c>
      <c r="F742" s="408">
        <v>42064</v>
      </c>
      <c r="G742" s="274" t="s">
        <v>1782</v>
      </c>
      <c r="H742" s="270">
        <v>7</v>
      </c>
      <c r="I742" s="274" t="s">
        <v>99</v>
      </c>
      <c r="J742" s="40"/>
      <c r="K742" s="40"/>
      <c r="L742" s="40"/>
      <c r="P742" s="76"/>
    </row>
    <row r="743" spans="1:16" s="67" customFormat="1" ht="10.5" customHeight="1" outlineLevel="1">
      <c r="A743" s="273"/>
      <c r="B743" s="270"/>
      <c r="C743" s="274"/>
      <c r="D743" s="277" t="s">
        <v>1783</v>
      </c>
      <c r="E743" s="274"/>
      <c r="F743" s="408"/>
      <c r="G743" s="274"/>
      <c r="H743" s="270">
        <f>SUBTOTAL(9,H742:H742)</f>
        <v>7</v>
      </c>
      <c r="I743" s="274"/>
      <c r="J743" s="40"/>
      <c r="K743" s="40"/>
      <c r="L743" s="40"/>
      <c r="P743" s="76"/>
    </row>
    <row r="744" spans="1:16" s="26" customFormat="1" ht="10.5" customHeight="1" outlineLevel="2">
      <c r="A744" s="300">
        <v>2</v>
      </c>
      <c r="B744" s="300">
        <v>2015</v>
      </c>
      <c r="C744" s="301" t="s">
        <v>488</v>
      </c>
      <c r="D744" s="302" t="s">
        <v>941</v>
      </c>
      <c r="E744" s="301" t="s">
        <v>257</v>
      </c>
      <c r="F744" s="413">
        <v>42050</v>
      </c>
      <c r="G744" s="301" t="s">
        <v>1736</v>
      </c>
      <c r="H744" s="300">
        <v>5</v>
      </c>
      <c r="I744" s="301" t="s">
        <v>482</v>
      </c>
      <c r="J744" s="12" t="s">
        <v>1872</v>
      </c>
      <c r="K744" s="25"/>
      <c r="L744" s="18"/>
      <c r="P744" s="27"/>
    </row>
    <row r="745" spans="1:16" s="26" customFormat="1" ht="10.5" customHeight="1" outlineLevel="2">
      <c r="A745" s="299">
        <v>3</v>
      </c>
      <c r="B745" s="300">
        <v>2015</v>
      </c>
      <c r="C745" s="301" t="s">
        <v>488</v>
      </c>
      <c r="D745" s="302" t="s">
        <v>941</v>
      </c>
      <c r="E745" s="301" t="s">
        <v>290</v>
      </c>
      <c r="F745" s="413">
        <v>42064</v>
      </c>
      <c r="G745" s="301" t="s">
        <v>1784</v>
      </c>
      <c r="H745" s="300">
        <v>3</v>
      </c>
      <c r="I745" s="301" t="s">
        <v>349</v>
      </c>
      <c r="K745" s="25"/>
      <c r="L745" s="18"/>
      <c r="P745" s="27"/>
    </row>
    <row r="746" spans="1:16" s="26" customFormat="1" ht="10.5" customHeight="1" outlineLevel="2">
      <c r="A746" s="299">
        <v>3</v>
      </c>
      <c r="B746" s="300">
        <v>2015</v>
      </c>
      <c r="C746" s="301" t="s">
        <v>488</v>
      </c>
      <c r="D746" s="302" t="s">
        <v>941</v>
      </c>
      <c r="E746" s="301" t="s">
        <v>270</v>
      </c>
      <c r="F746" s="413">
        <v>42092</v>
      </c>
      <c r="G746" s="301" t="s">
        <v>1736</v>
      </c>
      <c r="H746" s="300">
        <v>5</v>
      </c>
      <c r="I746" s="301" t="s">
        <v>482</v>
      </c>
      <c r="K746" s="25"/>
      <c r="L746" s="18"/>
      <c r="P746" s="27"/>
    </row>
    <row r="747" spans="1:16" s="26" customFormat="1" ht="10.5" customHeight="1" outlineLevel="2">
      <c r="A747" s="299">
        <v>5</v>
      </c>
      <c r="B747" s="300">
        <v>2015</v>
      </c>
      <c r="C747" s="301" t="s">
        <v>488</v>
      </c>
      <c r="D747" s="302" t="s">
        <v>941</v>
      </c>
      <c r="E747" s="301" t="s">
        <v>261</v>
      </c>
      <c r="F747" s="413">
        <v>42154</v>
      </c>
      <c r="G747" s="301" t="s">
        <v>1709</v>
      </c>
      <c r="H747" s="300">
        <v>5</v>
      </c>
      <c r="I747" s="301" t="s">
        <v>482</v>
      </c>
      <c r="K747" s="25"/>
      <c r="L747" s="18"/>
      <c r="P747" s="27"/>
    </row>
    <row r="748" spans="1:16" s="26" customFormat="1" ht="10.5" customHeight="1" outlineLevel="2">
      <c r="A748" s="299">
        <v>5</v>
      </c>
      <c r="B748" s="300">
        <v>2015</v>
      </c>
      <c r="C748" s="301" t="s">
        <v>488</v>
      </c>
      <c r="D748" s="302" t="s">
        <v>941</v>
      </c>
      <c r="E748" s="301" t="s">
        <v>261</v>
      </c>
      <c r="F748" s="413">
        <v>42154</v>
      </c>
      <c r="G748" s="301" t="s">
        <v>1874</v>
      </c>
      <c r="H748" s="300">
        <v>5</v>
      </c>
      <c r="I748" s="301" t="s">
        <v>327</v>
      </c>
      <c r="J748" s="305" t="s">
        <v>2103</v>
      </c>
      <c r="K748" s="25"/>
      <c r="L748" s="18"/>
      <c r="P748" s="27"/>
    </row>
    <row r="749" spans="1:16" s="26" customFormat="1" ht="10.5" customHeight="1" outlineLevel="2">
      <c r="A749" s="299">
        <v>5</v>
      </c>
      <c r="B749" s="300">
        <v>2015</v>
      </c>
      <c r="C749" s="301" t="s">
        <v>488</v>
      </c>
      <c r="D749" s="302" t="s">
        <v>941</v>
      </c>
      <c r="E749" s="301" t="s">
        <v>208</v>
      </c>
      <c r="F749" s="413">
        <v>42169</v>
      </c>
      <c r="G749" s="301" t="s">
        <v>1709</v>
      </c>
      <c r="H749" s="300">
        <v>7</v>
      </c>
      <c r="I749" s="301" t="s">
        <v>130</v>
      </c>
      <c r="K749" s="25"/>
      <c r="L749" s="18"/>
      <c r="P749" s="27"/>
    </row>
    <row r="750" spans="1:16" s="26" customFormat="1" ht="10.5" customHeight="1" outlineLevel="2">
      <c r="A750" s="299">
        <v>5</v>
      </c>
      <c r="B750" s="300">
        <v>2015</v>
      </c>
      <c r="C750" s="301" t="s">
        <v>488</v>
      </c>
      <c r="D750" s="302" t="s">
        <v>941</v>
      </c>
      <c r="E750" s="301" t="s">
        <v>1965</v>
      </c>
      <c r="F750" s="413">
        <v>42176</v>
      </c>
      <c r="G750" s="301" t="s">
        <v>1709</v>
      </c>
      <c r="H750" s="300">
        <v>15</v>
      </c>
      <c r="I750" s="374" t="s">
        <v>1983</v>
      </c>
      <c r="K750" s="25"/>
      <c r="L750" s="18"/>
      <c r="P750" s="27"/>
    </row>
    <row r="751" spans="1:16" s="26" customFormat="1" ht="10.5" customHeight="1" outlineLevel="1">
      <c r="A751" s="299"/>
      <c r="B751" s="300"/>
      <c r="C751" s="301"/>
      <c r="D751" s="302" t="s">
        <v>943</v>
      </c>
      <c r="E751" s="301"/>
      <c r="F751" s="413"/>
      <c r="G751" s="301"/>
      <c r="H751" s="300">
        <f>SUBTOTAL(9,H744:H750)</f>
        <v>45</v>
      </c>
      <c r="I751" s="374"/>
      <c r="K751" s="25"/>
      <c r="L751" s="18"/>
      <c r="P751" s="27"/>
    </row>
    <row r="752" spans="1:16" s="67" customFormat="1" ht="10.5" customHeight="1" outlineLevel="2">
      <c r="A752" s="29">
        <v>10</v>
      </c>
      <c r="B752" s="30">
        <v>2014</v>
      </c>
      <c r="C752" s="31" t="s">
        <v>239</v>
      </c>
      <c r="D752" s="32" t="s">
        <v>51</v>
      </c>
      <c r="E752" s="98" t="s">
        <v>266</v>
      </c>
      <c r="F752" s="406">
        <v>41938</v>
      </c>
      <c r="G752" s="31" t="s">
        <v>1695</v>
      </c>
      <c r="H752" s="29">
        <v>5</v>
      </c>
      <c r="I752" s="31" t="s">
        <v>329</v>
      </c>
      <c r="K752" s="269"/>
      <c r="L752" s="269"/>
      <c r="P752" s="76"/>
    </row>
    <row r="753" spans="1:16" s="67" customFormat="1" ht="10.5" customHeight="1" outlineLevel="2">
      <c r="A753" s="270">
        <v>3</v>
      </c>
      <c r="B753" s="273">
        <v>2015</v>
      </c>
      <c r="C753" s="274" t="s">
        <v>239</v>
      </c>
      <c r="D753" s="275" t="s">
        <v>51</v>
      </c>
      <c r="E753" s="276" t="s">
        <v>260</v>
      </c>
      <c r="F753" s="408">
        <v>42084</v>
      </c>
      <c r="G753" s="274" t="s">
        <v>1836</v>
      </c>
      <c r="H753" s="270">
        <v>5</v>
      </c>
      <c r="I753" s="274" t="s">
        <v>249</v>
      </c>
      <c r="J753" s="269"/>
      <c r="K753" s="269"/>
      <c r="L753" s="269"/>
      <c r="P753" s="76"/>
    </row>
    <row r="754" spans="1:16" s="67" customFormat="1" ht="10.5" customHeight="1" outlineLevel="2">
      <c r="A754" s="270">
        <v>6</v>
      </c>
      <c r="B754" s="270">
        <v>2015</v>
      </c>
      <c r="C754" s="274" t="s">
        <v>239</v>
      </c>
      <c r="D754" s="274" t="s">
        <v>51</v>
      </c>
      <c r="E754" s="274" t="s">
        <v>208</v>
      </c>
      <c r="F754" s="408">
        <v>42169</v>
      </c>
      <c r="G754" s="274" t="s">
        <v>1836</v>
      </c>
      <c r="H754" s="270">
        <v>10</v>
      </c>
      <c r="I754" s="274" t="s">
        <v>177</v>
      </c>
      <c r="J754" s="269"/>
      <c r="K754" s="269"/>
      <c r="L754" s="269"/>
      <c r="P754" s="76"/>
    </row>
    <row r="755" spans="1:16" s="67" customFormat="1" ht="10.5" customHeight="1" outlineLevel="1">
      <c r="A755" s="270"/>
      <c r="B755" s="270"/>
      <c r="C755" s="274"/>
      <c r="D755" s="274" t="s">
        <v>52</v>
      </c>
      <c r="E755" s="274"/>
      <c r="F755" s="408"/>
      <c r="G755" s="274"/>
      <c r="H755" s="270">
        <f>SUBTOTAL(9,H752:H754)</f>
        <v>20</v>
      </c>
      <c r="I755" s="274"/>
      <c r="J755" s="269"/>
      <c r="K755" s="269"/>
      <c r="L755" s="269"/>
      <c r="P755" s="76"/>
    </row>
    <row r="756" spans="1:16" s="67" customFormat="1" ht="10.5" customHeight="1" outlineLevel="2">
      <c r="A756" s="36">
        <v>3</v>
      </c>
      <c r="B756" s="36">
        <v>2013</v>
      </c>
      <c r="C756" s="38" t="s">
        <v>240</v>
      </c>
      <c r="D756" s="39" t="s">
        <v>381</v>
      </c>
      <c r="E756" s="38" t="s">
        <v>290</v>
      </c>
      <c r="F756" s="407">
        <v>41336</v>
      </c>
      <c r="G756" s="38" t="s">
        <v>1008</v>
      </c>
      <c r="H756" s="36">
        <v>10</v>
      </c>
      <c r="I756" s="38" t="s">
        <v>350</v>
      </c>
      <c r="J756" s="290"/>
      <c r="K756" s="52"/>
      <c r="L756" s="48"/>
      <c r="P756" s="76"/>
    </row>
    <row r="757" spans="1:16" s="67" customFormat="1" ht="10.5" customHeight="1" outlineLevel="2">
      <c r="A757" s="36">
        <v>3</v>
      </c>
      <c r="B757" s="36">
        <v>2013</v>
      </c>
      <c r="C757" s="38" t="s">
        <v>240</v>
      </c>
      <c r="D757" s="39" t="s">
        <v>381</v>
      </c>
      <c r="E757" s="38" t="s">
        <v>290</v>
      </c>
      <c r="F757" s="407">
        <v>41336</v>
      </c>
      <c r="G757" s="38" t="s">
        <v>1009</v>
      </c>
      <c r="H757" s="36">
        <v>10</v>
      </c>
      <c r="I757" s="38" t="s">
        <v>82</v>
      </c>
      <c r="K757" s="52"/>
      <c r="L757" s="48"/>
      <c r="P757" s="76"/>
    </row>
    <row r="758" spans="1:16" s="26" customFormat="1" ht="10.5" customHeight="1" outlineLevel="2">
      <c r="A758" s="36">
        <v>3</v>
      </c>
      <c r="B758" s="36">
        <v>2013</v>
      </c>
      <c r="C758" s="38" t="s">
        <v>240</v>
      </c>
      <c r="D758" s="39" t="s">
        <v>381</v>
      </c>
      <c r="E758" s="38" t="s">
        <v>290</v>
      </c>
      <c r="F758" s="407">
        <v>41336</v>
      </c>
      <c r="G758" s="38" t="s">
        <v>1010</v>
      </c>
      <c r="H758" s="36">
        <v>3</v>
      </c>
      <c r="I758" s="38" t="s">
        <v>523</v>
      </c>
      <c r="J758" s="67"/>
      <c r="K758" s="52"/>
      <c r="L758" s="67"/>
      <c r="P758" s="27"/>
    </row>
    <row r="759" spans="1:16" s="26" customFormat="1" ht="10.5" customHeight="1" outlineLevel="2">
      <c r="A759" s="36">
        <v>5</v>
      </c>
      <c r="B759" s="36">
        <v>2013</v>
      </c>
      <c r="C759" s="45" t="s">
        <v>240</v>
      </c>
      <c r="D759" s="271" t="s">
        <v>381</v>
      </c>
      <c r="E759" s="38" t="s">
        <v>208</v>
      </c>
      <c r="F759" s="407">
        <v>41434</v>
      </c>
      <c r="G759" s="38" t="s">
        <v>1177</v>
      </c>
      <c r="H759" s="36">
        <v>7</v>
      </c>
      <c r="I759" s="38" t="s">
        <v>175</v>
      </c>
      <c r="J759" s="58"/>
      <c r="K759" s="52"/>
      <c r="L759" s="67"/>
      <c r="P759" s="27"/>
    </row>
    <row r="760" spans="1:16" s="26" customFormat="1" ht="10.5" customHeight="1" outlineLevel="2">
      <c r="A760" s="36">
        <v>5</v>
      </c>
      <c r="B760" s="36">
        <v>2013</v>
      </c>
      <c r="C760" s="45" t="s">
        <v>240</v>
      </c>
      <c r="D760" s="271" t="s">
        <v>381</v>
      </c>
      <c r="E760" s="38" t="s">
        <v>208</v>
      </c>
      <c r="F760" s="407">
        <v>41434</v>
      </c>
      <c r="G760" s="38" t="s">
        <v>1178</v>
      </c>
      <c r="H760" s="36">
        <v>7</v>
      </c>
      <c r="I760" s="38" t="s">
        <v>748</v>
      </c>
      <c r="J760" s="58"/>
      <c r="K760" s="52"/>
      <c r="L760" s="67"/>
      <c r="P760" s="27"/>
    </row>
    <row r="761" spans="1:16" s="26" customFormat="1" ht="10.5" customHeight="1" outlineLevel="2">
      <c r="A761" s="36">
        <v>5</v>
      </c>
      <c r="B761" s="36">
        <v>2013</v>
      </c>
      <c r="C761" s="45" t="s">
        <v>240</v>
      </c>
      <c r="D761" s="271" t="s">
        <v>381</v>
      </c>
      <c r="E761" s="38" t="s">
        <v>208</v>
      </c>
      <c r="F761" s="407">
        <v>41434</v>
      </c>
      <c r="G761" s="38" t="s">
        <v>1180</v>
      </c>
      <c r="H761" s="36">
        <v>7</v>
      </c>
      <c r="I761" s="38" t="s">
        <v>130</v>
      </c>
      <c r="J761" s="58"/>
      <c r="K761" s="34"/>
      <c r="L761" s="67"/>
      <c r="P761" s="27"/>
    </row>
    <row r="762" spans="1:16" s="26" customFormat="1" ht="10.5" customHeight="1" outlineLevel="2">
      <c r="A762" s="36">
        <v>5</v>
      </c>
      <c r="B762" s="36">
        <v>2013</v>
      </c>
      <c r="C762" s="45" t="s">
        <v>240</v>
      </c>
      <c r="D762" s="271" t="s">
        <v>381</v>
      </c>
      <c r="E762" s="38" t="s">
        <v>1064</v>
      </c>
      <c r="F762" s="407">
        <v>41440</v>
      </c>
      <c r="G762" s="38" t="s">
        <v>1178</v>
      </c>
      <c r="H762" s="36">
        <v>5</v>
      </c>
      <c r="I762" s="38" t="s">
        <v>1179</v>
      </c>
      <c r="J762" s="67"/>
      <c r="K762" s="60"/>
      <c r="L762" s="67"/>
      <c r="P762" s="27"/>
    </row>
    <row r="763" spans="1:16" s="13" customFormat="1" ht="10.5" customHeight="1" outlineLevel="2">
      <c r="A763" s="36">
        <v>10</v>
      </c>
      <c r="B763" s="36">
        <v>2013</v>
      </c>
      <c r="C763" s="45" t="s">
        <v>240</v>
      </c>
      <c r="D763" s="271" t="s">
        <v>381</v>
      </c>
      <c r="E763" s="38" t="s">
        <v>266</v>
      </c>
      <c r="F763" s="407">
        <v>41574</v>
      </c>
      <c r="G763" s="38" t="s">
        <v>1181</v>
      </c>
      <c r="H763" s="36">
        <v>5</v>
      </c>
      <c r="I763" s="38" t="s">
        <v>326</v>
      </c>
      <c r="J763" s="67"/>
      <c r="K763" s="40"/>
      <c r="L763" s="40"/>
      <c r="P763" s="14"/>
    </row>
    <row r="764" spans="1:16" s="13" customFormat="1" ht="10.5" customHeight="1" outlineLevel="2">
      <c r="A764" s="29">
        <v>3</v>
      </c>
      <c r="B764" s="30">
        <v>2014</v>
      </c>
      <c r="C764" s="31" t="s">
        <v>240</v>
      </c>
      <c r="D764" s="32" t="s">
        <v>381</v>
      </c>
      <c r="E764" s="98" t="s">
        <v>290</v>
      </c>
      <c r="F764" s="406">
        <v>41700</v>
      </c>
      <c r="G764" s="31" t="s">
        <v>480</v>
      </c>
      <c r="H764" s="29">
        <v>3</v>
      </c>
      <c r="I764" s="31" t="s">
        <v>26</v>
      </c>
      <c r="J764" s="40"/>
      <c r="K764" s="40"/>
      <c r="L764" s="40"/>
      <c r="P764" s="14"/>
    </row>
    <row r="765" spans="1:16" s="13" customFormat="1" ht="10.5" customHeight="1" outlineLevel="2">
      <c r="A765" s="29">
        <v>3</v>
      </c>
      <c r="B765" s="30">
        <v>2014</v>
      </c>
      <c r="C765" s="31" t="s">
        <v>240</v>
      </c>
      <c r="D765" s="32" t="s">
        <v>381</v>
      </c>
      <c r="E765" s="98" t="s">
        <v>290</v>
      </c>
      <c r="F765" s="406">
        <v>41700</v>
      </c>
      <c r="G765" s="31" t="s">
        <v>467</v>
      </c>
      <c r="H765" s="29">
        <v>7</v>
      </c>
      <c r="I765" s="31" t="s">
        <v>528</v>
      </c>
      <c r="J765" s="40"/>
      <c r="K765" s="40"/>
      <c r="L765" s="40"/>
      <c r="P765" s="14"/>
    </row>
    <row r="766" spans="1:16" s="13" customFormat="1" ht="10.5" customHeight="1" outlineLevel="2">
      <c r="A766" s="29">
        <v>3</v>
      </c>
      <c r="B766" s="30">
        <v>2014</v>
      </c>
      <c r="C766" s="31" t="s">
        <v>240</v>
      </c>
      <c r="D766" s="32" t="s">
        <v>381</v>
      </c>
      <c r="E766" s="98" t="s">
        <v>290</v>
      </c>
      <c r="F766" s="406">
        <v>41700</v>
      </c>
      <c r="G766" s="31" t="s">
        <v>1178</v>
      </c>
      <c r="H766" s="29">
        <v>3</v>
      </c>
      <c r="I766" s="31" t="s">
        <v>523</v>
      </c>
      <c r="J766" s="40"/>
      <c r="K766" s="40"/>
      <c r="L766" s="40"/>
      <c r="P766" s="14"/>
    </row>
    <row r="767" spans="1:16" s="40" customFormat="1" ht="10.5" customHeight="1" outlineLevel="2">
      <c r="A767" s="29">
        <v>10</v>
      </c>
      <c r="B767" s="29">
        <v>2014</v>
      </c>
      <c r="C767" s="31" t="s">
        <v>240</v>
      </c>
      <c r="D767" s="104" t="s">
        <v>381</v>
      </c>
      <c r="E767" s="31" t="s">
        <v>286</v>
      </c>
      <c r="F767" s="409">
        <v>41924</v>
      </c>
      <c r="G767" s="31" t="s">
        <v>1642</v>
      </c>
      <c r="H767" s="29">
        <v>3</v>
      </c>
      <c r="I767" s="31" t="s">
        <v>318</v>
      </c>
      <c r="P767" s="36"/>
    </row>
    <row r="768" spans="1:16" s="67" customFormat="1" ht="10.5" customHeight="1" outlineLevel="2">
      <c r="A768" s="29">
        <v>10</v>
      </c>
      <c r="B768" s="29">
        <v>2014</v>
      </c>
      <c r="C768" s="31" t="s">
        <v>240</v>
      </c>
      <c r="D768" s="104" t="s">
        <v>381</v>
      </c>
      <c r="E768" s="31" t="s">
        <v>286</v>
      </c>
      <c r="F768" s="409">
        <v>41924</v>
      </c>
      <c r="G768" s="31" t="s">
        <v>1643</v>
      </c>
      <c r="H768" s="29">
        <v>10</v>
      </c>
      <c r="I768" s="31" t="s">
        <v>341</v>
      </c>
      <c r="J768" s="40"/>
      <c r="K768" s="40"/>
      <c r="L768" s="40"/>
      <c r="M768" s="48"/>
      <c r="P768" s="76"/>
    </row>
    <row r="769" spans="1:16" s="67" customFormat="1" ht="10.5" customHeight="1" outlineLevel="2">
      <c r="A769" s="29">
        <v>10</v>
      </c>
      <c r="B769" s="29">
        <v>2014</v>
      </c>
      <c r="C769" s="31" t="s">
        <v>240</v>
      </c>
      <c r="D769" s="104" t="s">
        <v>381</v>
      </c>
      <c r="E769" s="31" t="s">
        <v>286</v>
      </c>
      <c r="F769" s="409">
        <v>41924</v>
      </c>
      <c r="G769" s="31" t="s">
        <v>1644</v>
      </c>
      <c r="H769" s="29">
        <v>7</v>
      </c>
      <c r="I769" s="31" t="s">
        <v>44</v>
      </c>
      <c r="J769" s="40"/>
      <c r="K769" s="40"/>
      <c r="L769" s="40"/>
      <c r="M769" s="48"/>
      <c r="P769" s="76"/>
    </row>
    <row r="770" spans="1:16" s="269" customFormat="1" ht="10.5" customHeight="1" outlineLevel="2">
      <c r="A770" s="270">
        <v>6</v>
      </c>
      <c r="B770" s="270">
        <v>2015</v>
      </c>
      <c r="C770" s="274" t="s">
        <v>240</v>
      </c>
      <c r="D770" s="274" t="s">
        <v>381</v>
      </c>
      <c r="E770" s="274" t="s">
        <v>208</v>
      </c>
      <c r="F770" s="408">
        <v>42169</v>
      </c>
      <c r="G770" s="274" t="s">
        <v>1938</v>
      </c>
      <c r="H770" s="270">
        <v>3</v>
      </c>
      <c r="I770" s="274" t="s">
        <v>171</v>
      </c>
      <c r="P770" s="270"/>
    </row>
    <row r="771" spans="1:16" s="269" customFormat="1" ht="10.5" customHeight="1" outlineLevel="2">
      <c r="A771" s="270">
        <v>6</v>
      </c>
      <c r="B771" s="270">
        <v>2015</v>
      </c>
      <c r="C771" s="274" t="s">
        <v>240</v>
      </c>
      <c r="D771" s="274" t="s">
        <v>381</v>
      </c>
      <c r="E771" s="274" t="s">
        <v>208</v>
      </c>
      <c r="F771" s="408">
        <v>42169</v>
      </c>
      <c r="G771" s="274" t="s">
        <v>1939</v>
      </c>
      <c r="H771" s="270">
        <v>3</v>
      </c>
      <c r="I771" s="274" t="s">
        <v>746</v>
      </c>
      <c r="P771" s="270"/>
    </row>
    <row r="772" spans="1:16" s="269" customFormat="1" ht="10.5" customHeight="1" outlineLevel="1">
      <c r="A772" s="270"/>
      <c r="B772" s="270"/>
      <c r="C772" s="274"/>
      <c r="D772" s="274" t="s">
        <v>383</v>
      </c>
      <c r="E772" s="274"/>
      <c r="F772" s="408"/>
      <c r="G772" s="274"/>
      <c r="H772" s="270">
        <f>SUBTOTAL(9,H756:H771)</f>
        <v>93</v>
      </c>
      <c r="I772" s="274"/>
      <c r="P772" s="270"/>
    </row>
    <row r="773" spans="1:16" s="67" customFormat="1" ht="10.5" customHeight="1" outlineLevel="2">
      <c r="A773" s="29">
        <v>3</v>
      </c>
      <c r="B773" s="30">
        <v>2014</v>
      </c>
      <c r="C773" s="31" t="s">
        <v>240</v>
      </c>
      <c r="D773" s="32" t="s">
        <v>423</v>
      </c>
      <c r="E773" s="98" t="s">
        <v>290</v>
      </c>
      <c r="F773" s="406">
        <v>41700</v>
      </c>
      <c r="G773" s="31" t="s">
        <v>1366</v>
      </c>
      <c r="H773" s="29">
        <v>10</v>
      </c>
      <c r="I773" s="31" t="s">
        <v>379</v>
      </c>
      <c r="J773" s="40"/>
      <c r="K773" s="40"/>
      <c r="L773" s="40"/>
      <c r="M773" s="48"/>
      <c r="P773" s="76"/>
    </row>
    <row r="774" spans="1:16" s="67" customFormat="1" ht="10.5" customHeight="1" outlineLevel="2">
      <c r="A774" s="29">
        <v>6</v>
      </c>
      <c r="B774" s="30">
        <v>2014</v>
      </c>
      <c r="C774" s="31" t="s">
        <v>240</v>
      </c>
      <c r="D774" s="32" t="s">
        <v>423</v>
      </c>
      <c r="E774" s="98" t="s">
        <v>208</v>
      </c>
      <c r="F774" s="406">
        <v>41797</v>
      </c>
      <c r="G774" s="31" t="s">
        <v>1521</v>
      </c>
      <c r="H774" s="126">
        <v>7</v>
      </c>
      <c r="I774" s="130" t="s">
        <v>176</v>
      </c>
      <c r="J774" s="40"/>
      <c r="K774" s="40"/>
      <c r="L774" s="40"/>
      <c r="M774" s="48"/>
      <c r="P774" s="76"/>
    </row>
    <row r="775" spans="1:16" s="67" customFormat="1" ht="10.5" customHeight="1" outlineLevel="2">
      <c r="A775" s="29">
        <v>6</v>
      </c>
      <c r="B775" s="30">
        <v>2014</v>
      </c>
      <c r="C775" s="31" t="s">
        <v>240</v>
      </c>
      <c r="D775" s="32" t="s">
        <v>423</v>
      </c>
      <c r="E775" s="98" t="s">
        <v>1453</v>
      </c>
      <c r="F775" s="406">
        <v>41804</v>
      </c>
      <c r="G775" s="31" t="s">
        <v>1521</v>
      </c>
      <c r="H775" s="126">
        <v>15</v>
      </c>
      <c r="I775" s="130" t="s">
        <v>1522</v>
      </c>
      <c r="J775" s="40"/>
      <c r="K775" s="40"/>
      <c r="L775" s="40"/>
      <c r="M775" s="48"/>
      <c r="P775" s="76"/>
    </row>
    <row r="776" spans="1:16" s="269" customFormat="1" ht="10.5" customHeight="1" outlineLevel="2">
      <c r="A776" s="29">
        <v>10</v>
      </c>
      <c r="B776" s="29">
        <v>2014</v>
      </c>
      <c r="C776" s="31" t="s">
        <v>240</v>
      </c>
      <c r="D776" s="104" t="s">
        <v>423</v>
      </c>
      <c r="E776" s="31" t="s">
        <v>286</v>
      </c>
      <c r="F776" s="409">
        <v>41924</v>
      </c>
      <c r="G776" s="31"/>
      <c r="H776" s="29">
        <v>3</v>
      </c>
      <c r="I776" s="31" t="s">
        <v>315</v>
      </c>
      <c r="J776" s="40"/>
      <c r="K776" s="40"/>
      <c r="L776" s="40"/>
      <c r="P776" s="270"/>
    </row>
    <row r="777" spans="1:16" s="269" customFormat="1" ht="10.5" customHeight="1" outlineLevel="2">
      <c r="A777" s="29">
        <v>10</v>
      </c>
      <c r="B777" s="29">
        <v>2014</v>
      </c>
      <c r="C777" s="31" t="s">
        <v>240</v>
      </c>
      <c r="D777" s="104" t="s">
        <v>423</v>
      </c>
      <c r="E777" s="31" t="s">
        <v>286</v>
      </c>
      <c r="F777" s="409">
        <v>41924</v>
      </c>
      <c r="G777" s="31"/>
      <c r="H777" s="29">
        <v>3</v>
      </c>
      <c r="I777" s="31" t="s">
        <v>272</v>
      </c>
      <c r="J777" s="40"/>
      <c r="K777" s="40"/>
      <c r="L777" s="40"/>
      <c r="P777" s="270"/>
    </row>
    <row r="778" spans="1:16" s="269" customFormat="1" ht="10.5" customHeight="1" outlineLevel="1">
      <c r="A778" s="29"/>
      <c r="B778" s="29"/>
      <c r="C778" s="31"/>
      <c r="D778" s="104" t="s">
        <v>424</v>
      </c>
      <c r="E778" s="31"/>
      <c r="F778" s="409"/>
      <c r="G778" s="31"/>
      <c r="H778" s="29">
        <f>SUBTOTAL(9,H773:H777)</f>
        <v>38</v>
      </c>
      <c r="I778" s="31"/>
      <c r="J778" s="40"/>
      <c r="K778" s="40"/>
      <c r="L778" s="40"/>
      <c r="P778" s="270"/>
    </row>
    <row r="779" spans="1:16" s="67" customFormat="1" ht="10.5" customHeight="1" outlineLevel="2">
      <c r="A779" s="37">
        <v>3</v>
      </c>
      <c r="B779" s="128">
        <v>2013</v>
      </c>
      <c r="C779" s="135" t="s">
        <v>239</v>
      </c>
      <c r="D779" s="285" t="s">
        <v>47</v>
      </c>
      <c r="E779" s="135" t="s">
        <v>246</v>
      </c>
      <c r="F779" s="418">
        <v>41350</v>
      </c>
      <c r="G779" s="137" t="s">
        <v>778</v>
      </c>
      <c r="H779" s="128">
        <v>5</v>
      </c>
      <c r="I779" s="135" t="s">
        <v>267</v>
      </c>
      <c r="J779" s="40" t="s">
        <v>2103</v>
      </c>
      <c r="K779" s="52"/>
      <c r="L779" s="34"/>
      <c r="M779" s="48"/>
      <c r="P779" s="76"/>
    </row>
    <row r="780" spans="1:16" s="67" customFormat="1" ht="10.5" customHeight="1" outlineLevel="2">
      <c r="A780" s="36">
        <v>6</v>
      </c>
      <c r="B780" s="36">
        <v>2013</v>
      </c>
      <c r="C780" s="45" t="s">
        <v>239</v>
      </c>
      <c r="D780" s="271" t="s">
        <v>47</v>
      </c>
      <c r="E780" s="38" t="s">
        <v>208</v>
      </c>
      <c r="F780" s="407">
        <v>41434</v>
      </c>
      <c r="G780" s="38" t="s">
        <v>1182</v>
      </c>
      <c r="H780" s="36">
        <v>10</v>
      </c>
      <c r="I780" s="38" t="s">
        <v>187</v>
      </c>
      <c r="J780" s="48"/>
      <c r="K780" s="290"/>
      <c r="L780" s="290"/>
      <c r="M780" s="48"/>
      <c r="P780" s="76"/>
    </row>
    <row r="781" spans="1:16" s="67" customFormat="1" ht="10.5" customHeight="1" outlineLevel="2">
      <c r="A781" s="36">
        <v>6</v>
      </c>
      <c r="B781" s="36">
        <v>2013</v>
      </c>
      <c r="C781" s="45" t="s">
        <v>239</v>
      </c>
      <c r="D781" s="271" t="s">
        <v>47</v>
      </c>
      <c r="E781" s="38" t="s">
        <v>208</v>
      </c>
      <c r="F781" s="407">
        <v>41434</v>
      </c>
      <c r="G781" s="38" t="s">
        <v>1183</v>
      </c>
      <c r="H781" s="36">
        <v>7</v>
      </c>
      <c r="I781" s="38" t="s">
        <v>219</v>
      </c>
      <c r="J781" s="290"/>
      <c r="K781" s="52"/>
      <c r="L781" s="34"/>
      <c r="P781" s="76"/>
    </row>
    <row r="782" spans="1:16" s="67" customFormat="1" ht="10.5" customHeight="1" outlineLevel="2">
      <c r="A782" s="36">
        <v>6</v>
      </c>
      <c r="B782" s="36">
        <v>2013</v>
      </c>
      <c r="C782" s="45" t="s">
        <v>239</v>
      </c>
      <c r="D782" s="271" t="s">
        <v>47</v>
      </c>
      <c r="E782" s="38" t="s">
        <v>208</v>
      </c>
      <c r="F782" s="407">
        <v>41434</v>
      </c>
      <c r="G782" s="38" t="s">
        <v>1184</v>
      </c>
      <c r="H782" s="36">
        <v>3</v>
      </c>
      <c r="I782" s="38" t="s">
        <v>800</v>
      </c>
      <c r="J782" s="40"/>
      <c r="K782" s="62"/>
      <c r="L782" s="62"/>
      <c r="P782" s="76"/>
    </row>
    <row r="783" spans="1:16" s="67" customFormat="1" ht="10.5" customHeight="1" outlineLevel="2">
      <c r="A783" s="36">
        <v>6</v>
      </c>
      <c r="B783" s="36">
        <v>2013</v>
      </c>
      <c r="C783" s="45" t="s">
        <v>239</v>
      </c>
      <c r="D783" s="271" t="s">
        <v>47</v>
      </c>
      <c r="E783" s="38" t="s">
        <v>208</v>
      </c>
      <c r="F783" s="407">
        <v>41434</v>
      </c>
      <c r="G783" s="38" t="s">
        <v>1185</v>
      </c>
      <c r="H783" s="36">
        <v>7</v>
      </c>
      <c r="I783" s="38" t="s">
        <v>777</v>
      </c>
      <c r="J783" s="62"/>
      <c r="K783" s="62"/>
      <c r="L783" s="62"/>
      <c r="P783" s="76"/>
    </row>
    <row r="784" spans="1:16" s="67" customFormat="1" ht="10.5" customHeight="1" outlineLevel="1">
      <c r="A784" s="36"/>
      <c r="B784" s="36"/>
      <c r="C784" s="45"/>
      <c r="D784" s="271" t="s">
        <v>48</v>
      </c>
      <c r="E784" s="38"/>
      <c r="F784" s="407"/>
      <c r="G784" s="38"/>
      <c r="H784" s="36">
        <f>SUBTOTAL(9,H779:H783)</f>
        <v>32</v>
      </c>
      <c r="I784" s="38"/>
      <c r="J784" s="62"/>
      <c r="K784" s="62"/>
      <c r="L784" s="62"/>
      <c r="P784" s="76"/>
    </row>
    <row r="785" spans="1:16" s="26" customFormat="1" ht="10.5" customHeight="1" outlineLevel="2">
      <c r="A785" s="64">
        <v>10</v>
      </c>
      <c r="B785" s="64">
        <v>2014</v>
      </c>
      <c r="C785" s="63" t="s">
        <v>262</v>
      </c>
      <c r="D785" s="297" t="s">
        <v>1645</v>
      </c>
      <c r="E785" s="197" t="s">
        <v>286</v>
      </c>
      <c r="F785" s="412">
        <v>41924</v>
      </c>
      <c r="G785" s="197" t="s">
        <v>1646</v>
      </c>
      <c r="H785" s="64">
        <v>10</v>
      </c>
      <c r="I785" s="197" t="s">
        <v>310</v>
      </c>
      <c r="J785" s="12" t="s">
        <v>1869</v>
      </c>
      <c r="K785" s="25"/>
      <c r="P785" s="27"/>
    </row>
    <row r="786" spans="1:16" s="13" customFormat="1" ht="10.5" customHeight="1" outlineLevel="2">
      <c r="A786" s="64">
        <v>10</v>
      </c>
      <c r="B786" s="64">
        <v>2014</v>
      </c>
      <c r="C786" s="63" t="s">
        <v>262</v>
      </c>
      <c r="D786" s="297" t="s">
        <v>1645</v>
      </c>
      <c r="E786" s="197" t="s">
        <v>286</v>
      </c>
      <c r="F786" s="412">
        <v>41924</v>
      </c>
      <c r="G786" s="197" t="s">
        <v>1647</v>
      </c>
      <c r="H786" s="64">
        <v>7</v>
      </c>
      <c r="I786" s="197" t="s">
        <v>338</v>
      </c>
      <c r="J786" s="26"/>
      <c r="K786" s="25"/>
      <c r="L786" s="26"/>
      <c r="P786" s="14"/>
    </row>
    <row r="787" spans="1:16" s="13" customFormat="1" ht="10.5" customHeight="1" outlineLevel="2">
      <c r="A787" s="300">
        <v>5</v>
      </c>
      <c r="B787" s="300">
        <v>2015</v>
      </c>
      <c r="C787" s="305" t="s">
        <v>262</v>
      </c>
      <c r="D787" s="302" t="s">
        <v>1645</v>
      </c>
      <c r="E787" s="301" t="s">
        <v>261</v>
      </c>
      <c r="F787" s="413">
        <v>42154</v>
      </c>
      <c r="G787" s="301" t="s">
        <v>1875</v>
      </c>
      <c r="H787" s="300">
        <v>5</v>
      </c>
      <c r="I787" s="301" t="s">
        <v>328</v>
      </c>
      <c r="J787" s="305"/>
      <c r="K787" s="305"/>
      <c r="L787" s="305"/>
      <c r="P787" s="14"/>
    </row>
    <row r="788" spans="1:16" s="26" customFormat="1" ht="10.5" customHeight="1" outlineLevel="2">
      <c r="A788" s="300">
        <v>6</v>
      </c>
      <c r="B788" s="300">
        <v>2015</v>
      </c>
      <c r="C788" s="301" t="s">
        <v>262</v>
      </c>
      <c r="D788" s="301" t="s">
        <v>1645</v>
      </c>
      <c r="E788" s="301" t="s">
        <v>208</v>
      </c>
      <c r="F788" s="413">
        <v>42169</v>
      </c>
      <c r="G788" s="301" t="s">
        <v>1940</v>
      </c>
      <c r="H788" s="300">
        <v>10</v>
      </c>
      <c r="I788" s="301" t="s">
        <v>141</v>
      </c>
      <c r="J788" s="305"/>
      <c r="K788" s="305"/>
      <c r="L788" s="305"/>
      <c r="P788" s="27"/>
    </row>
    <row r="789" spans="1:16" s="26" customFormat="1" ht="10.5" customHeight="1" outlineLevel="2">
      <c r="A789" s="300">
        <v>9</v>
      </c>
      <c r="B789" s="300">
        <v>2015</v>
      </c>
      <c r="C789" s="301" t="s">
        <v>262</v>
      </c>
      <c r="D789" s="301" t="s">
        <v>1645</v>
      </c>
      <c r="E789" s="301" t="s">
        <v>1994</v>
      </c>
      <c r="F789" s="413">
        <v>42260</v>
      </c>
      <c r="G789" s="301" t="s">
        <v>2009</v>
      </c>
      <c r="H789" s="300">
        <v>5</v>
      </c>
      <c r="I789" s="301" t="s">
        <v>328</v>
      </c>
      <c r="J789" s="305"/>
      <c r="K789" s="305"/>
      <c r="L789" s="305"/>
      <c r="P789" s="27"/>
    </row>
    <row r="790" spans="1:16" s="305" customFormat="1" ht="10.5" customHeight="1" outlineLevel="2">
      <c r="A790" s="300">
        <v>10</v>
      </c>
      <c r="B790" s="299">
        <v>2015</v>
      </c>
      <c r="C790" s="301" t="s">
        <v>262</v>
      </c>
      <c r="D790" s="301" t="s">
        <v>1645</v>
      </c>
      <c r="E790" s="303" t="s">
        <v>286</v>
      </c>
      <c r="F790" s="413">
        <v>42288</v>
      </c>
      <c r="G790" s="301" t="s">
        <v>2066</v>
      </c>
      <c r="H790" s="300">
        <v>3</v>
      </c>
      <c r="I790" s="305" t="s">
        <v>471</v>
      </c>
      <c r="P790" s="300"/>
    </row>
    <row r="791" spans="1:16" s="305" customFormat="1" ht="10.5" customHeight="1" outlineLevel="1">
      <c r="A791" s="300"/>
      <c r="B791" s="299"/>
      <c r="C791" s="301"/>
      <c r="D791" s="301" t="s">
        <v>1648</v>
      </c>
      <c r="E791" s="303"/>
      <c r="F791" s="413"/>
      <c r="G791" s="301"/>
      <c r="H791" s="300">
        <f>SUBTOTAL(9,H785:H790)</f>
        <v>40</v>
      </c>
      <c r="P791" s="300"/>
    </row>
    <row r="792" spans="1:16" s="40" customFormat="1" ht="10.5" customHeight="1" outlineLevel="2">
      <c r="A792" s="36">
        <v>3</v>
      </c>
      <c r="B792" s="36">
        <v>2013</v>
      </c>
      <c r="C792" s="38" t="s">
        <v>240</v>
      </c>
      <c r="D792" s="39" t="s">
        <v>307</v>
      </c>
      <c r="E792" s="38" t="s">
        <v>290</v>
      </c>
      <c r="F792" s="407">
        <v>41336</v>
      </c>
      <c r="G792" s="38" t="s">
        <v>1011</v>
      </c>
      <c r="H792" s="36">
        <v>3</v>
      </c>
      <c r="I792" s="38" t="s">
        <v>91</v>
      </c>
      <c r="J792" s="67"/>
      <c r="K792" s="52"/>
      <c r="L792" s="67"/>
      <c r="P792" s="36"/>
    </row>
    <row r="793" spans="1:16" s="40" customFormat="1" ht="10.5" customHeight="1" outlineLevel="2">
      <c r="A793" s="36">
        <v>3</v>
      </c>
      <c r="B793" s="36">
        <v>2013</v>
      </c>
      <c r="C793" s="38" t="s">
        <v>240</v>
      </c>
      <c r="D793" s="39" t="s">
        <v>307</v>
      </c>
      <c r="E793" s="38" t="s">
        <v>290</v>
      </c>
      <c r="F793" s="407">
        <v>41336</v>
      </c>
      <c r="G793" s="38" t="s">
        <v>63</v>
      </c>
      <c r="H793" s="36">
        <v>10</v>
      </c>
      <c r="I793" s="38" t="s">
        <v>86</v>
      </c>
      <c r="J793" s="67"/>
      <c r="K793" s="52"/>
      <c r="L793" s="67"/>
      <c r="P793" s="36"/>
    </row>
    <row r="794" spans="1:16" s="40" customFormat="1" ht="10.5" customHeight="1" outlineLevel="2">
      <c r="A794" s="36">
        <v>3</v>
      </c>
      <c r="B794" s="36">
        <v>2013</v>
      </c>
      <c r="C794" s="38" t="s">
        <v>240</v>
      </c>
      <c r="D794" s="39" t="s">
        <v>307</v>
      </c>
      <c r="E794" s="38" t="s">
        <v>290</v>
      </c>
      <c r="F794" s="407">
        <v>41336</v>
      </c>
      <c r="G794" s="38" t="s">
        <v>515</v>
      </c>
      <c r="H794" s="36">
        <v>7</v>
      </c>
      <c r="I794" s="38" t="s">
        <v>363</v>
      </c>
      <c r="J794" s="34"/>
      <c r="K794" s="52"/>
      <c r="L794" s="52"/>
      <c r="P794" s="36"/>
    </row>
    <row r="795" spans="1:16" s="40" customFormat="1" ht="10.5" customHeight="1" outlineLevel="2">
      <c r="A795" s="36">
        <v>5</v>
      </c>
      <c r="B795" s="36">
        <v>2013</v>
      </c>
      <c r="C795" s="45" t="s">
        <v>240</v>
      </c>
      <c r="D795" s="271" t="s">
        <v>307</v>
      </c>
      <c r="E795" s="38" t="s">
        <v>208</v>
      </c>
      <c r="F795" s="407">
        <v>41434</v>
      </c>
      <c r="G795" s="38" t="s">
        <v>894</v>
      </c>
      <c r="H795" s="36">
        <v>7</v>
      </c>
      <c r="I795" s="38" t="s">
        <v>802</v>
      </c>
      <c r="J795" s="34"/>
      <c r="K795" s="52"/>
      <c r="L795" s="52"/>
      <c r="P795" s="36"/>
    </row>
    <row r="796" spans="1:16" s="40" customFormat="1" ht="10.5" customHeight="1" outlineLevel="2">
      <c r="A796" s="36">
        <v>5</v>
      </c>
      <c r="B796" s="36">
        <v>2013</v>
      </c>
      <c r="C796" s="45" t="s">
        <v>240</v>
      </c>
      <c r="D796" s="271" t="s">
        <v>307</v>
      </c>
      <c r="E796" s="38" t="s">
        <v>208</v>
      </c>
      <c r="F796" s="407">
        <v>41434</v>
      </c>
      <c r="G796" s="38" t="s">
        <v>1186</v>
      </c>
      <c r="H796" s="36">
        <v>7</v>
      </c>
      <c r="I796" s="38" t="s">
        <v>165</v>
      </c>
      <c r="J796" s="34"/>
      <c r="K796" s="52"/>
      <c r="L796" s="52"/>
      <c r="P796" s="36"/>
    </row>
    <row r="797" spans="1:16" s="40" customFormat="1" ht="10.5" customHeight="1" outlineLevel="2">
      <c r="A797" s="36">
        <v>5</v>
      </c>
      <c r="B797" s="36">
        <v>2013</v>
      </c>
      <c r="C797" s="45" t="s">
        <v>240</v>
      </c>
      <c r="D797" s="271" t="s">
        <v>307</v>
      </c>
      <c r="E797" s="38" t="s">
        <v>208</v>
      </c>
      <c r="F797" s="407">
        <v>41434</v>
      </c>
      <c r="G797" s="38" t="s">
        <v>1187</v>
      </c>
      <c r="H797" s="36">
        <v>3</v>
      </c>
      <c r="I797" s="38" t="s">
        <v>174</v>
      </c>
      <c r="J797" s="34"/>
      <c r="K797" s="52"/>
      <c r="L797" s="52"/>
      <c r="P797" s="36"/>
    </row>
    <row r="798" spans="1:16" s="40" customFormat="1" ht="10.5" customHeight="1" outlineLevel="2">
      <c r="A798" s="36">
        <v>5</v>
      </c>
      <c r="B798" s="36">
        <v>2013</v>
      </c>
      <c r="C798" s="45" t="s">
        <v>240</v>
      </c>
      <c r="D798" s="271" t="s">
        <v>307</v>
      </c>
      <c r="E798" s="38" t="s">
        <v>208</v>
      </c>
      <c r="F798" s="407">
        <v>41434</v>
      </c>
      <c r="G798" s="38" t="s">
        <v>895</v>
      </c>
      <c r="H798" s="36">
        <v>7</v>
      </c>
      <c r="I798" s="38" t="s">
        <v>810</v>
      </c>
      <c r="J798" s="34"/>
      <c r="K798" s="34"/>
      <c r="L798" s="52"/>
      <c r="P798" s="36"/>
    </row>
    <row r="799" spans="1:20" s="92" customFormat="1" ht="10.5" customHeight="1" outlineLevel="2">
      <c r="A799" s="36">
        <v>10</v>
      </c>
      <c r="B799" s="37">
        <v>2013</v>
      </c>
      <c r="C799" s="38" t="s">
        <v>240</v>
      </c>
      <c r="D799" s="271" t="s">
        <v>307</v>
      </c>
      <c r="E799" s="45" t="s">
        <v>286</v>
      </c>
      <c r="F799" s="407">
        <v>41560</v>
      </c>
      <c r="G799" s="38" t="s">
        <v>1188</v>
      </c>
      <c r="H799" s="36">
        <v>7</v>
      </c>
      <c r="I799" s="38" t="s">
        <v>321</v>
      </c>
      <c r="J799" s="40"/>
      <c r="K799" s="34"/>
      <c r="L799" s="52"/>
      <c r="M799" s="34"/>
      <c r="N799" s="67"/>
      <c r="O799" s="67"/>
      <c r="P799" s="76"/>
      <c r="Q799" s="67"/>
      <c r="R799" s="67"/>
      <c r="S799" s="67"/>
      <c r="T799" s="67"/>
    </row>
    <row r="800" spans="1:20" s="293" customFormat="1" ht="10.5" customHeight="1" outlineLevel="2">
      <c r="A800" s="36">
        <v>10</v>
      </c>
      <c r="B800" s="37">
        <v>2013</v>
      </c>
      <c r="C800" s="38" t="s">
        <v>240</v>
      </c>
      <c r="D800" s="271" t="s">
        <v>307</v>
      </c>
      <c r="E800" s="45" t="s">
        <v>286</v>
      </c>
      <c r="F800" s="407">
        <v>41560</v>
      </c>
      <c r="G800" s="38" t="s">
        <v>1189</v>
      </c>
      <c r="H800" s="36">
        <v>10</v>
      </c>
      <c r="I800" s="38" t="s">
        <v>73</v>
      </c>
      <c r="J800" s="40"/>
      <c r="K800" s="52"/>
      <c r="L800" s="52"/>
      <c r="M800" s="290"/>
      <c r="N800" s="290"/>
      <c r="O800" s="290"/>
      <c r="P800" s="280"/>
      <c r="Q800" s="290"/>
      <c r="R800" s="290"/>
      <c r="S800" s="290"/>
      <c r="T800" s="290"/>
    </row>
    <row r="801" spans="1:16" s="67" customFormat="1" ht="10.5" customHeight="1" outlineLevel="2">
      <c r="A801" s="36">
        <v>10</v>
      </c>
      <c r="B801" s="37">
        <v>2013</v>
      </c>
      <c r="C801" s="38" t="s">
        <v>240</v>
      </c>
      <c r="D801" s="271" t="s">
        <v>307</v>
      </c>
      <c r="E801" s="45" t="s">
        <v>286</v>
      </c>
      <c r="F801" s="407">
        <v>41560</v>
      </c>
      <c r="G801" s="38" t="s">
        <v>1190</v>
      </c>
      <c r="H801" s="36">
        <v>7</v>
      </c>
      <c r="I801" s="38" t="s">
        <v>316</v>
      </c>
      <c r="J801" s="40"/>
      <c r="K801" s="52"/>
      <c r="L801" s="52"/>
      <c r="M801" s="34"/>
      <c r="P801" s="76"/>
    </row>
    <row r="802" spans="1:12" ht="10.5" customHeight="1" outlineLevel="2">
      <c r="A802" s="36">
        <v>10</v>
      </c>
      <c r="B802" s="37">
        <v>2013</v>
      </c>
      <c r="C802" s="38" t="s">
        <v>240</v>
      </c>
      <c r="D802" s="271" t="s">
        <v>307</v>
      </c>
      <c r="E802" s="45" t="s">
        <v>286</v>
      </c>
      <c r="F802" s="407">
        <v>41560</v>
      </c>
      <c r="G802" s="38" t="s">
        <v>1191</v>
      </c>
      <c r="H802" s="36">
        <v>3</v>
      </c>
      <c r="I802" s="38" t="s">
        <v>16</v>
      </c>
      <c r="J802" s="40"/>
      <c r="K802" s="52"/>
      <c r="L802" s="52"/>
    </row>
    <row r="803" spans="1:12" ht="10.5" customHeight="1" outlineLevel="2">
      <c r="A803" s="36">
        <v>10</v>
      </c>
      <c r="B803" s="37">
        <v>2013</v>
      </c>
      <c r="C803" s="38" t="s">
        <v>240</v>
      </c>
      <c r="D803" s="271" t="s">
        <v>307</v>
      </c>
      <c r="E803" s="45" t="s">
        <v>286</v>
      </c>
      <c r="F803" s="407">
        <v>41560</v>
      </c>
      <c r="G803" s="38" t="s">
        <v>1192</v>
      </c>
      <c r="H803" s="36">
        <v>10</v>
      </c>
      <c r="I803" s="38" t="s">
        <v>319</v>
      </c>
      <c r="J803" s="52"/>
      <c r="K803" s="52"/>
      <c r="L803" s="52"/>
    </row>
    <row r="804" spans="1:16" s="67" customFormat="1" ht="10.5" customHeight="1" outlineLevel="2">
      <c r="A804" s="29">
        <v>3</v>
      </c>
      <c r="B804" s="30">
        <v>2014</v>
      </c>
      <c r="C804" s="31" t="s">
        <v>240</v>
      </c>
      <c r="D804" s="32" t="s">
        <v>307</v>
      </c>
      <c r="E804" s="98" t="s">
        <v>290</v>
      </c>
      <c r="F804" s="406">
        <v>41700</v>
      </c>
      <c r="G804" s="31" t="s">
        <v>779</v>
      </c>
      <c r="H804" s="29">
        <v>7</v>
      </c>
      <c r="I804" s="31" t="s">
        <v>365</v>
      </c>
      <c r="J804" s="52"/>
      <c r="K804" s="52"/>
      <c r="L804" s="52"/>
      <c r="P804" s="76"/>
    </row>
    <row r="805" spans="1:16" s="67" customFormat="1" ht="10.5" customHeight="1" outlineLevel="2">
      <c r="A805" s="29">
        <v>3</v>
      </c>
      <c r="B805" s="30">
        <v>2014</v>
      </c>
      <c r="C805" s="31" t="s">
        <v>240</v>
      </c>
      <c r="D805" s="32" t="s">
        <v>307</v>
      </c>
      <c r="E805" s="98" t="s">
        <v>290</v>
      </c>
      <c r="F805" s="406">
        <v>41700</v>
      </c>
      <c r="G805" s="31" t="s">
        <v>1367</v>
      </c>
      <c r="H805" s="29">
        <v>7</v>
      </c>
      <c r="I805" s="31" t="s">
        <v>11</v>
      </c>
      <c r="J805" s="52"/>
      <c r="K805" s="52"/>
      <c r="L805" s="52"/>
      <c r="P805" s="76"/>
    </row>
    <row r="806" spans="1:16" s="269" customFormat="1" ht="10.5" customHeight="1" outlineLevel="2">
      <c r="A806" s="29">
        <v>3</v>
      </c>
      <c r="B806" s="30">
        <v>2014</v>
      </c>
      <c r="C806" s="31" t="s">
        <v>240</v>
      </c>
      <c r="D806" s="32" t="s">
        <v>307</v>
      </c>
      <c r="E806" s="98" t="s">
        <v>290</v>
      </c>
      <c r="F806" s="406">
        <v>41700</v>
      </c>
      <c r="G806" s="31" t="s">
        <v>894</v>
      </c>
      <c r="H806" s="29">
        <v>7</v>
      </c>
      <c r="I806" s="31" t="s">
        <v>516</v>
      </c>
      <c r="J806" s="52"/>
      <c r="K806" s="52"/>
      <c r="L806" s="52"/>
      <c r="P806" s="270"/>
    </row>
    <row r="807" spans="1:16" s="67" customFormat="1" ht="10.5" customHeight="1" outlineLevel="2">
      <c r="A807" s="29">
        <v>3</v>
      </c>
      <c r="B807" s="30">
        <v>2014</v>
      </c>
      <c r="C807" s="31" t="s">
        <v>240</v>
      </c>
      <c r="D807" s="32" t="s">
        <v>307</v>
      </c>
      <c r="E807" s="98" t="s">
        <v>290</v>
      </c>
      <c r="F807" s="406">
        <v>41700</v>
      </c>
      <c r="G807" s="31" t="s">
        <v>1368</v>
      </c>
      <c r="H807" s="29">
        <v>3</v>
      </c>
      <c r="I807" s="31" t="s">
        <v>90</v>
      </c>
      <c r="J807" s="52"/>
      <c r="K807" s="52"/>
      <c r="L807" s="34"/>
      <c r="P807" s="76"/>
    </row>
    <row r="808" spans="1:16" s="67" customFormat="1" ht="10.5" customHeight="1" outlineLevel="2">
      <c r="A808" s="29">
        <v>3</v>
      </c>
      <c r="B808" s="30">
        <v>2014</v>
      </c>
      <c r="C808" s="31" t="s">
        <v>240</v>
      </c>
      <c r="D808" s="32" t="s">
        <v>307</v>
      </c>
      <c r="E808" s="98" t="s">
        <v>290</v>
      </c>
      <c r="F808" s="406">
        <v>41700</v>
      </c>
      <c r="G808" s="31" t="s">
        <v>1187</v>
      </c>
      <c r="H808" s="29">
        <v>3</v>
      </c>
      <c r="I808" s="31" t="s">
        <v>357</v>
      </c>
      <c r="J808" s="40"/>
      <c r="K808" s="52"/>
      <c r="L808" s="34"/>
      <c r="P808" s="76"/>
    </row>
    <row r="809" spans="1:16" s="67" customFormat="1" ht="10.5" customHeight="1" outlineLevel="2">
      <c r="A809" s="29">
        <v>3</v>
      </c>
      <c r="B809" s="30">
        <v>2014</v>
      </c>
      <c r="C809" s="31" t="s">
        <v>240</v>
      </c>
      <c r="D809" s="32" t="s">
        <v>307</v>
      </c>
      <c r="E809" s="98" t="s">
        <v>290</v>
      </c>
      <c r="F809" s="406">
        <v>41700</v>
      </c>
      <c r="G809" s="31" t="s">
        <v>895</v>
      </c>
      <c r="H809" s="29">
        <v>3</v>
      </c>
      <c r="I809" s="31" t="s">
        <v>511</v>
      </c>
      <c r="J809" s="40"/>
      <c r="K809" s="60"/>
      <c r="L809" s="34"/>
      <c r="M809" s="52"/>
      <c r="P809" s="76"/>
    </row>
    <row r="810" spans="1:16" s="67" customFormat="1" ht="10.5" customHeight="1" outlineLevel="2">
      <c r="A810" s="29">
        <v>6</v>
      </c>
      <c r="B810" s="30">
        <v>2014</v>
      </c>
      <c r="C810" s="31" t="s">
        <v>240</v>
      </c>
      <c r="D810" s="32" t="s">
        <v>307</v>
      </c>
      <c r="E810" s="98" t="s">
        <v>208</v>
      </c>
      <c r="F810" s="406">
        <v>41797</v>
      </c>
      <c r="G810" s="31" t="s">
        <v>1523</v>
      </c>
      <c r="H810" s="126">
        <v>7</v>
      </c>
      <c r="I810" s="130" t="s">
        <v>374</v>
      </c>
      <c r="K810" s="52"/>
      <c r="L810" s="34"/>
      <c r="M810" s="52"/>
      <c r="P810" s="76"/>
    </row>
    <row r="811" spans="1:20" s="92" customFormat="1" ht="10.5" customHeight="1" outlineLevel="2">
      <c r="A811" s="29">
        <v>6</v>
      </c>
      <c r="B811" s="30">
        <v>2014</v>
      </c>
      <c r="C811" s="31" t="s">
        <v>240</v>
      </c>
      <c r="D811" s="32" t="s">
        <v>307</v>
      </c>
      <c r="E811" s="98" t="s">
        <v>208</v>
      </c>
      <c r="F811" s="406">
        <v>41797</v>
      </c>
      <c r="G811" s="31" t="s">
        <v>1524</v>
      </c>
      <c r="H811" s="126">
        <v>7</v>
      </c>
      <c r="I811" s="130" t="s">
        <v>802</v>
      </c>
      <c r="J811" s="67"/>
      <c r="K811" s="52"/>
      <c r="L811" s="34"/>
      <c r="M811" s="52"/>
      <c r="N811" s="67"/>
      <c r="O811" s="67"/>
      <c r="P811" s="76"/>
      <c r="Q811" s="67"/>
      <c r="R811" s="67"/>
      <c r="S811" s="67"/>
      <c r="T811" s="67"/>
    </row>
    <row r="812" spans="1:20" s="92" customFormat="1" ht="10.5" customHeight="1" outlineLevel="2">
      <c r="A812" s="29">
        <v>6</v>
      </c>
      <c r="B812" s="30">
        <v>2014</v>
      </c>
      <c r="C812" s="31" t="s">
        <v>240</v>
      </c>
      <c r="D812" s="32" t="s">
        <v>307</v>
      </c>
      <c r="E812" s="98" t="s">
        <v>208</v>
      </c>
      <c r="F812" s="406">
        <v>41797</v>
      </c>
      <c r="G812" s="31" t="s">
        <v>1525</v>
      </c>
      <c r="H812" s="126">
        <v>3</v>
      </c>
      <c r="I812" s="130" t="s">
        <v>174</v>
      </c>
      <c r="J812" s="67"/>
      <c r="K812" s="52"/>
      <c r="L812" s="34"/>
      <c r="M812" s="52"/>
      <c r="N812" s="67"/>
      <c r="O812" s="67"/>
      <c r="P812" s="76"/>
      <c r="Q812" s="67"/>
      <c r="R812" s="67"/>
      <c r="S812" s="67"/>
      <c r="T812" s="67"/>
    </row>
    <row r="813" spans="1:20" s="90" customFormat="1" ht="10.5" customHeight="1" outlineLevel="2">
      <c r="A813" s="29">
        <v>10</v>
      </c>
      <c r="B813" s="29">
        <v>2014</v>
      </c>
      <c r="C813" s="31" t="s">
        <v>240</v>
      </c>
      <c r="D813" s="104" t="s">
        <v>307</v>
      </c>
      <c r="E813" s="31" t="s">
        <v>286</v>
      </c>
      <c r="F813" s="409">
        <v>41924</v>
      </c>
      <c r="G813" s="31" t="s">
        <v>1649</v>
      </c>
      <c r="H813" s="29">
        <v>7</v>
      </c>
      <c r="I813" s="31" t="s">
        <v>373</v>
      </c>
      <c r="J813" s="40"/>
      <c r="K813" s="52"/>
      <c r="L813" s="34"/>
      <c r="M813" s="52"/>
      <c r="N813" s="48"/>
      <c r="O813" s="48"/>
      <c r="P813" s="42"/>
      <c r="Q813" s="48"/>
      <c r="R813" s="48"/>
      <c r="S813" s="48"/>
      <c r="T813" s="48"/>
    </row>
    <row r="814" spans="1:20" s="90" customFormat="1" ht="10.5" customHeight="1" outlineLevel="2">
      <c r="A814" s="29">
        <v>10</v>
      </c>
      <c r="B814" s="29">
        <v>2014</v>
      </c>
      <c r="C814" s="31" t="s">
        <v>240</v>
      </c>
      <c r="D814" s="104" t="s">
        <v>307</v>
      </c>
      <c r="E814" s="31" t="s">
        <v>286</v>
      </c>
      <c r="F814" s="409">
        <v>41924</v>
      </c>
      <c r="G814" s="31" t="s">
        <v>1650</v>
      </c>
      <c r="H814" s="29">
        <v>3</v>
      </c>
      <c r="I814" s="31" t="s">
        <v>41</v>
      </c>
      <c r="J814" s="67"/>
      <c r="K814" s="52"/>
      <c r="L814" s="34"/>
      <c r="M814" s="52"/>
      <c r="N814" s="48"/>
      <c r="O814" s="48"/>
      <c r="P814" s="42"/>
      <c r="Q814" s="48"/>
      <c r="R814" s="48"/>
      <c r="S814" s="48"/>
      <c r="T814" s="48"/>
    </row>
    <row r="815" spans="1:20" s="90" customFormat="1" ht="10.5" customHeight="1" outlineLevel="2">
      <c r="A815" s="29">
        <v>10</v>
      </c>
      <c r="B815" s="29">
        <v>2014</v>
      </c>
      <c r="C815" s="31" t="s">
        <v>240</v>
      </c>
      <c r="D815" s="104" t="s">
        <v>307</v>
      </c>
      <c r="E815" s="31" t="s">
        <v>286</v>
      </c>
      <c r="F815" s="409">
        <v>41924</v>
      </c>
      <c r="G815" s="31" t="s">
        <v>1651</v>
      </c>
      <c r="H815" s="29">
        <v>3</v>
      </c>
      <c r="I815" s="31" t="s">
        <v>459</v>
      </c>
      <c r="J815" s="40"/>
      <c r="K815" s="52"/>
      <c r="L815" s="34"/>
      <c r="M815" s="52"/>
      <c r="N815" s="48"/>
      <c r="O815" s="48"/>
      <c r="P815" s="42"/>
      <c r="Q815" s="48"/>
      <c r="R815" s="48"/>
      <c r="S815" s="48"/>
      <c r="T815" s="48"/>
    </row>
    <row r="816" spans="1:20" s="92" customFormat="1" ht="10.5" customHeight="1" outlineLevel="2">
      <c r="A816" s="29">
        <v>10</v>
      </c>
      <c r="B816" s="29">
        <v>2014</v>
      </c>
      <c r="C816" s="31" t="s">
        <v>240</v>
      </c>
      <c r="D816" s="104" t="s">
        <v>307</v>
      </c>
      <c r="E816" s="31" t="s">
        <v>286</v>
      </c>
      <c r="F816" s="409">
        <v>41924</v>
      </c>
      <c r="G816" s="31" t="s">
        <v>1652</v>
      </c>
      <c r="H816" s="29">
        <v>7</v>
      </c>
      <c r="I816" s="31" t="s">
        <v>72</v>
      </c>
      <c r="J816" s="40"/>
      <c r="K816" s="52"/>
      <c r="L816" s="34"/>
      <c r="M816" s="52"/>
      <c r="N816" s="67"/>
      <c r="O816" s="67"/>
      <c r="P816" s="76"/>
      <c r="Q816" s="67"/>
      <c r="R816" s="67"/>
      <c r="S816" s="67"/>
      <c r="T816" s="67"/>
    </row>
    <row r="817" spans="1:20" s="92" customFormat="1" ht="10.5" customHeight="1" outlineLevel="2">
      <c r="A817" s="29">
        <v>10</v>
      </c>
      <c r="B817" s="29">
        <v>2014</v>
      </c>
      <c r="C817" s="31" t="s">
        <v>240</v>
      </c>
      <c r="D817" s="104" t="s">
        <v>307</v>
      </c>
      <c r="E817" s="31" t="s">
        <v>286</v>
      </c>
      <c r="F817" s="409">
        <v>41924</v>
      </c>
      <c r="G817" s="31" t="s">
        <v>1653</v>
      </c>
      <c r="H817" s="29">
        <v>10</v>
      </c>
      <c r="I817" s="31" t="s">
        <v>453</v>
      </c>
      <c r="J817" s="67"/>
      <c r="K817" s="52"/>
      <c r="L817" s="34"/>
      <c r="M817" s="52"/>
      <c r="N817" s="67"/>
      <c r="O817" s="67"/>
      <c r="P817" s="76"/>
      <c r="Q817" s="67"/>
      <c r="R817" s="67"/>
      <c r="S817" s="67"/>
      <c r="T817" s="67"/>
    </row>
    <row r="818" spans="1:20" s="92" customFormat="1" ht="10.5" customHeight="1" outlineLevel="2">
      <c r="A818" s="29">
        <v>10</v>
      </c>
      <c r="B818" s="29">
        <v>2014</v>
      </c>
      <c r="C818" s="31" t="s">
        <v>240</v>
      </c>
      <c r="D818" s="104" t="s">
        <v>307</v>
      </c>
      <c r="E818" s="31" t="s">
        <v>266</v>
      </c>
      <c r="F818" s="409">
        <v>41938</v>
      </c>
      <c r="G818" s="31" t="s">
        <v>779</v>
      </c>
      <c r="H818" s="29">
        <v>5</v>
      </c>
      <c r="I818" s="31" t="s">
        <v>267</v>
      </c>
      <c r="J818" s="52" t="s">
        <v>1821</v>
      </c>
      <c r="K818" s="40"/>
      <c r="L818" s="62" t="s">
        <v>2103</v>
      </c>
      <c r="M818" s="52"/>
      <c r="N818" s="67"/>
      <c r="O818" s="67"/>
      <c r="P818" s="76"/>
      <c r="Q818" s="67"/>
      <c r="R818" s="67"/>
      <c r="S818" s="67"/>
      <c r="T818" s="67"/>
    </row>
    <row r="819" spans="1:20" s="92" customFormat="1" ht="10.5" customHeight="1" outlineLevel="2">
      <c r="A819" s="29">
        <v>11</v>
      </c>
      <c r="B819" s="29">
        <v>2014</v>
      </c>
      <c r="C819" s="31" t="s">
        <v>240</v>
      </c>
      <c r="D819" s="104" t="s">
        <v>307</v>
      </c>
      <c r="E819" s="31" t="s">
        <v>264</v>
      </c>
      <c r="F819" s="409">
        <v>41958</v>
      </c>
      <c r="G819" s="31" t="s">
        <v>779</v>
      </c>
      <c r="H819" s="29">
        <v>5</v>
      </c>
      <c r="I819" s="31" t="s">
        <v>267</v>
      </c>
      <c r="J819" s="52" t="s">
        <v>1821</v>
      </c>
      <c r="K819" s="52"/>
      <c r="L819" s="62" t="s">
        <v>2103</v>
      </c>
      <c r="M819" s="52"/>
      <c r="N819" s="67"/>
      <c r="O819" s="67"/>
      <c r="P819" s="76"/>
      <c r="Q819" s="67"/>
      <c r="R819" s="67"/>
      <c r="S819" s="67"/>
      <c r="T819" s="67"/>
    </row>
    <row r="820" spans="1:20" s="92" customFormat="1" ht="10.5" customHeight="1" outlineLevel="2">
      <c r="A820" s="29">
        <v>11</v>
      </c>
      <c r="B820" s="29">
        <v>2014</v>
      </c>
      <c r="C820" s="31" t="s">
        <v>240</v>
      </c>
      <c r="D820" s="104" t="s">
        <v>307</v>
      </c>
      <c r="E820" s="31" t="s">
        <v>264</v>
      </c>
      <c r="F820" s="409">
        <v>41958</v>
      </c>
      <c r="G820" s="31" t="s">
        <v>1710</v>
      </c>
      <c r="H820" s="29">
        <v>10</v>
      </c>
      <c r="I820" s="31" t="s">
        <v>327</v>
      </c>
      <c r="J820" s="40"/>
      <c r="K820" s="40"/>
      <c r="L820" s="62"/>
      <c r="M820" s="52"/>
      <c r="N820" s="67"/>
      <c r="O820" s="67"/>
      <c r="P820" s="76"/>
      <c r="Q820" s="67"/>
      <c r="R820" s="67"/>
      <c r="S820" s="67"/>
      <c r="T820" s="67"/>
    </row>
    <row r="821" spans="1:20" s="92" customFormat="1" ht="10.5" customHeight="1" outlineLevel="2">
      <c r="A821" s="273">
        <v>3</v>
      </c>
      <c r="B821" s="270">
        <v>2015</v>
      </c>
      <c r="C821" s="274" t="s">
        <v>240</v>
      </c>
      <c r="D821" s="277" t="s">
        <v>307</v>
      </c>
      <c r="E821" s="274" t="s">
        <v>290</v>
      </c>
      <c r="F821" s="408">
        <v>42064</v>
      </c>
      <c r="G821" s="274" t="s">
        <v>1785</v>
      </c>
      <c r="H821" s="270">
        <v>10</v>
      </c>
      <c r="I821" s="274" t="s">
        <v>361</v>
      </c>
      <c r="J821" s="52"/>
      <c r="K821" s="52"/>
      <c r="L821" s="67"/>
      <c r="M821" s="52"/>
      <c r="N821" s="67"/>
      <c r="O821" s="67"/>
      <c r="P821" s="76"/>
      <c r="Q821" s="67"/>
      <c r="R821" s="67"/>
      <c r="S821" s="67"/>
      <c r="T821" s="67"/>
    </row>
    <row r="822" spans="1:16" s="67" customFormat="1" ht="10.5" customHeight="1" outlineLevel="2">
      <c r="A822" s="273">
        <v>3</v>
      </c>
      <c r="B822" s="270">
        <v>2015</v>
      </c>
      <c r="C822" s="274" t="s">
        <v>240</v>
      </c>
      <c r="D822" s="277" t="s">
        <v>307</v>
      </c>
      <c r="E822" s="274" t="s">
        <v>290</v>
      </c>
      <c r="F822" s="408">
        <v>42064</v>
      </c>
      <c r="G822" s="274" t="s">
        <v>1786</v>
      </c>
      <c r="H822" s="270">
        <v>3</v>
      </c>
      <c r="I822" s="274" t="s">
        <v>30</v>
      </c>
      <c r="K822" s="54"/>
      <c r="L822" s="34"/>
      <c r="M822" s="34"/>
      <c r="P822" s="76"/>
    </row>
    <row r="823" spans="1:16" s="67" customFormat="1" ht="10.5" customHeight="1" outlineLevel="2">
      <c r="A823" s="273">
        <v>3</v>
      </c>
      <c r="B823" s="270">
        <v>2015</v>
      </c>
      <c r="C823" s="274" t="s">
        <v>240</v>
      </c>
      <c r="D823" s="277" t="s">
        <v>307</v>
      </c>
      <c r="E823" s="274" t="s">
        <v>290</v>
      </c>
      <c r="F823" s="408">
        <v>42064</v>
      </c>
      <c r="G823" s="274" t="s">
        <v>893</v>
      </c>
      <c r="H823" s="270">
        <v>3</v>
      </c>
      <c r="I823" s="274" t="s">
        <v>291</v>
      </c>
      <c r="K823" s="34"/>
      <c r="M823" s="34"/>
      <c r="P823" s="76"/>
    </row>
    <row r="824" spans="1:20" s="92" customFormat="1" ht="10.5" customHeight="1" outlineLevel="2">
      <c r="A824" s="273">
        <v>3</v>
      </c>
      <c r="B824" s="270">
        <v>2015</v>
      </c>
      <c r="C824" s="274" t="s">
        <v>240</v>
      </c>
      <c r="D824" s="277" t="s">
        <v>307</v>
      </c>
      <c r="E824" s="274" t="s">
        <v>290</v>
      </c>
      <c r="F824" s="408">
        <v>42064</v>
      </c>
      <c r="G824" s="274" t="s">
        <v>1787</v>
      </c>
      <c r="H824" s="270">
        <v>10</v>
      </c>
      <c r="I824" s="274" t="s">
        <v>362</v>
      </c>
      <c r="J824" s="67"/>
      <c r="K824" s="34"/>
      <c r="L824" s="67"/>
      <c r="M824" s="34"/>
      <c r="N824" s="67"/>
      <c r="O824" s="67"/>
      <c r="P824" s="76"/>
      <c r="Q824" s="67"/>
      <c r="R824" s="67"/>
      <c r="S824" s="67"/>
      <c r="T824" s="67"/>
    </row>
    <row r="825" spans="1:16" s="67" customFormat="1" ht="10.5" customHeight="1" outlineLevel="2">
      <c r="A825" s="273">
        <v>3</v>
      </c>
      <c r="B825" s="270">
        <v>2015</v>
      </c>
      <c r="C825" s="274" t="s">
        <v>240</v>
      </c>
      <c r="D825" s="277" t="s">
        <v>307</v>
      </c>
      <c r="E825" s="274" t="s">
        <v>290</v>
      </c>
      <c r="F825" s="408">
        <v>42064</v>
      </c>
      <c r="G825" s="274" t="s">
        <v>1788</v>
      </c>
      <c r="H825" s="270">
        <v>10</v>
      </c>
      <c r="I825" s="274" t="s">
        <v>89</v>
      </c>
      <c r="K825" s="34"/>
      <c r="M825" s="34"/>
      <c r="P825" s="76"/>
    </row>
    <row r="826" spans="1:16" s="67" customFormat="1" ht="10.5" customHeight="1" outlineLevel="2">
      <c r="A826" s="273">
        <v>3</v>
      </c>
      <c r="B826" s="270">
        <v>2015</v>
      </c>
      <c r="C826" s="274" t="s">
        <v>240</v>
      </c>
      <c r="D826" s="277" t="s">
        <v>307</v>
      </c>
      <c r="E826" s="274" t="s">
        <v>290</v>
      </c>
      <c r="F826" s="408">
        <v>42064</v>
      </c>
      <c r="G826" s="274" t="s">
        <v>1789</v>
      </c>
      <c r="H826" s="270">
        <v>7</v>
      </c>
      <c r="I826" s="274" t="s">
        <v>502</v>
      </c>
      <c r="K826" s="34"/>
      <c r="M826" s="34"/>
      <c r="P826" s="76"/>
    </row>
    <row r="827" spans="1:16" s="40" customFormat="1" ht="10.5" customHeight="1" outlineLevel="2">
      <c r="A827" s="270">
        <v>6</v>
      </c>
      <c r="B827" s="270">
        <v>2015</v>
      </c>
      <c r="C827" s="274" t="s">
        <v>240</v>
      </c>
      <c r="D827" s="274" t="s">
        <v>307</v>
      </c>
      <c r="E827" s="274" t="s">
        <v>208</v>
      </c>
      <c r="F827" s="408">
        <v>42169</v>
      </c>
      <c r="G827" s="274" t="s">
        <v>1710</v>
      </c>
      <c r="H827" s="270">
        <v>10</v>
      </c>
      <c r="I827" s="274" t="s">
        <v>793</v>
      </c>
      <c r="J827" s="269"/>
      <c r="K827" s="269"/>
      <c r="L827" s="269"/>
      <c r="P827" s="36"/>
    </row>
    <row r="828" spans="1:16" s="40" customFormat="1" ht="10.5" customHeight="1" outlineLevel="2">
      <c r="A828" s="270">
        <v>6</v>
      </c>
      <c r="B828" s="270">
        <v>2015</v>
      </c>
      <c r="C828" s="274" t="s">
        <v>240</v>
      </c>
      <c r="D828" s="274" t="s">
        <v>307</v>
      </c>
      <c r="E828" s="274" t="s">
        <v>208</v>
      </c>
      <c r="F828" s="408">
        <v>42169</v>
      </c>
      <c r="G828" s="274" t="s">
        <v>1651</v>
      </c>
      <c r="H828" s="270">
        <v>3</v>
      </c>
      <c r="I828" s="274" t="s">
        <v>762</v>
      </c>
      <c r="J828" s="269"/>
      <c r="K828" s="269"/>
      <c r="L828" s="269"/>
      <c r="P828" s="36"/>
    </row>
    <row r="829" spans="1:16" s="40" customFormat="1" ht="10.5" customHeight="1" outlineLevel="2">
      <c r="A829" s="270">
        <v>6</v>
      </c>
      <c r="B829" s="270">
        <v>2015</v>
      </c>
      <c r="C829" s="274" t="s">
        <v>240</v>
      </c>
      <c r="D829" s="274" t="s">
        <v>307</v>
      </c>
      <c r="E829" s="274" t="s">
        <v>208</v>
      </c>
      <c r="F829" s="408">
        <v>42169</v>
      </c>
      <c r="G829" s="274" t="s">
        <v>1941</v>
      </c>
      <c r="H829" s="270">
        <v>3</v>
      </c>
      <c r="I829" s="274" t="s">
        <v>133</v>
      </c>
      <c r="J829" s="269"/>
      <c r="K829" s="269"/>
      <c r="L829" s="269"/>
      <c r="P829" s="36"/>
    </row>
    <row r="830" spans="1:16" s="40" customFormat="1" ht="10.5" customHeight="1" outlineLevel="2">
      <c r="A830" s="270">
        <v>6</v>
      </c>
      <c r="B830" s="270">
        <v>2015</v>
      </c>
      <c r="C830" s="274" t="s">
        <v>240</v>
      </c>
      <c r="D830" s="274" t="s">
        <v>307</v>
      </c>
      <c r="E830" s="373" t="s">
        <v>1965</v>
      </c>
      <c r="F830" s="408">
        <v>42176</v>
      </c>
      <c r="G830" s="274" t="s">
        <v>1710</v>
      </c>
      <c r="H830" s="270">
        <v>10</v>
      </c>
      <c r="I830" s="370" t="s">
        <v>1984</v>
      </c>
      <c r="J830" s="269"/>
      <c r="K830" s="269"/>
      <c r="L830" s="269"/>
      <c r="P830" s="36"/>
    </row>
    <row r="831" spans="1:16" s="269" customFormat="1" ht="10.5" customHeight="1" outlineLevel="2">
      <c r="A831" s="270">
        <v>10</v>
      </c>
      <c r="B831" s="273">
        <v>2015</v>
      </c>
      <c r="C831" s="274" t="s">
        <v>240</v>
      </c>
      <c r="D831" s="274" t="s">
        <v>307</v>
      </c>
      <c r="E831" s="276" t="s">
        <v>286</v>
      </c>
      <c r="F831" s="408">
        <v>42288</v>
      </c>
      <c r="G831" s="274" t="s">
        <v>2067</v>
      </c>
      <c r="H831" s="270">
        <v>7</v>
      </c>
      <c r="I831" s="269" t="s">
        <v>274</v>
      </c>
      <c r="P831" s="270"/>
    </row>
    <row r="832" spans="1:16" s="269" customFormat="1" ht="10.5" customHeight="1" outlineLevel="2">
      <c r="A832" s="270">
        <v>10</v>
      </c>
      <c r="B832" s="273">
        <v>2015</v>
      </c>
      <c r="C832" s="274" t="s">
        <v>240</v>
      </c>
      <c r="D832" s="274" t="s">
        <v>307</v>
      </c>
      <c r="E832" s="276" t="s">
        <v>286</v>
      </c>
      <c r="F832" s="408">
        <v>42288</v>
      </c>
      <c r="G832" s="274" t="s">
        <v>2068</v>
      </c>
      <c r="H832" s="270">
        <v>7</v>
      </c>
      <c r="I832" s="269" t="s">
        <v>23</v>
      </c>
      <c r="P832" s="270"/>
    </row>
    <row r="833" spans="1:16" s="269" customFormat="1" ht="10.5" customHeight="1" outlineLevel="2">
      <c r="A833" s="270">
        <v>10</v>
      </c>
      <c r="B833" s="273">
        <v>2015</v>
      </c>
      <c r="C833" s="274" t="s">
        <v>240</v>
      </c>
      <c r="D833" s="274" t="s">
        <v>307</v>
      </c>
      <c r="E833" s="276" t="s">
        <v>286</v>
      </c>
      <c r="F833" s="408">
        <v>42288</v>
      </c>
      <c r="G833" s="274" t="s">
        <v>2069</v>
      </c>
      <c r="H833" s="270">
        <v>7</v>
      </c>
      <c r="I833" s="269" t="s">
        <v>250</v>
      </c>
      <c r="P833" s="270"/>
    </row>
    <row r="834" spans="1:16" s="269" customFormat="1" ht="10.5" customHeight="1" outlineLevel="1">
      <c r="A834" s="270"/>
      <c r="B834" s="273"/>
      <c r="C834" s="274"/>
      <c r="D834" s="274" t="s">
        <v>224</v>
      </c>
      <c r="E834" s="276"/>
      <c r="F834" s="408"/>
      <c r="G834" s="274"/>
      <c r="H834" s="270">
        <f>SUBTOTAL(9,H792:H833)</f>
        <v>268</v>
      </c>
      <c r="P834" s="270"/>
    </row>
    <row r="835" spans="1:20" s="92" customFormat="1" ht="10.5" customHeight="1" outlineLevel="2">
      <c r="A835" s="36">
        <v>3</v>
      </c>
      <c r="B835" s="36">
        <v>2013</v>
      </c>
      <c r="C835" s="38" t="s">
        <v>240</v>
      </c>
      <c r="D835" s="39" t="s">
        <v>227</v>
      </c>
      <c r="E835" s="38" t="s">
        <v>290</v>
      </c>
      <c r="F835" s="407">
        <v>41336</v>
      </c>
      <c r="G835" s="38" t="s">
        <v>518</v>
      </c>
      <c r="H835" s="36">
        <v>10</v>
      </c>
      <c r="I835" s="38" t="s">
        <v>384</v>
      </c>
      <c r="J835" s="67"/>
      <c r="K835" s="54"/>
      <c r="L835" s="67"/>
      <c r="M835" s="34"/>
      <c r="N835" s="67"/>
      <c r="O835" s="67"/>
      <c r="P835" s="76"/>
      <c r="Q835" s="67"/>
      <c r="R835" s="67"/>
      <c r="S835" s="67"/>
      <c r="T835" s="67"/>
    </row>
    <row r="836" spans="1:16" s="67" customFormat="1" ht="10.5" customHeight="1" outlineLevel="2">
      <c r="A836" s="36">
        <v>3</v>
      </c>
      <c r="B836" s="36">
        <v>2013</v>
      </c>
      <c r="C836" s="38" t="s">
        <v>240</v>
      </c>
      <c r="D836" s="39" t="s">
        <v>227</v>
      </c>
      <c r="E836" s="38" t="s">
        <v>290</v>
      </c>
      <c r="F836" s="407">
        <v>41336</v>
      </c>
      <c r="G836" s="38" t="s">
        <v>517</v>
      </c>
      <c r="H836" s="36">
        <v>7</v>
      </c>
      <c r="I836" s="38" t="s">
        <v>88</v>
      </c>
      <c r="K836" s="69"/>
      <c r="M836" s="34"/>
      <c r="P836" s="76"/>
    </row>
    <row r="837" spans="1:16" s="67" customFormat="1" ht="10.5" customHeight="1" outlineLevel="2">
      <c r="A837" s="36">
        <v>3</v>
      </c>
      <c r="B837" s="36">
        <v>2013</v>
      </c>
      <c r="C837" s="38" t="s">
        <v>240</v>
      </c>
      <c r="D837" s="39" t="s">
        <v>227</v>
      </c>
      <c r="E837" s="38" t="s">
        <v>290</v>
      </c>
      <c r="F837" s="407">
        <v>41336</v>
      </c>
      <c r="G837" s="38" t="s">
        <v>392</v>
      </c>
      <c r="H837" s="36">
        <v>7</v>
      </c>
      <c r="I837" s="38" t="s">
        <v>283</v>
      </c>
      <c r="K837" s="69"/>
      <c r="M837" s="34"/>
      <c r="P837" s="76"/>
    </row>
    <row r="838" spans="1:16" s="67" customFormat="1" ht="10.5" customHeight="1" outlineLevel="2">
      <c r="A838" s="36">
        <v>3</v>
      </c>
      <c r="B838" s="36">
        <v>2013</v>
      </c>
      <c r="C838" s="38" t="s">
        <v>240</v>
      </c>
      <c r="D838" s="39" t="s">
        <v>227</v>
      </c>
      <c r="E838" s="38" t="s">
        <v>290</v>
      </c>
      <c r="F838" s="407">
        <v>41336</v>
      </c>
      <c r="G838" s="38" t="s">
        <v>1012</v>
      </c>
      <c r="H838" s="36">
        <v>7</v>
      </c>
      <c r="I838" s="38" t="s">
        <v>31</v>
      </c>
      <c r="K838" s="69"/>
      <c r="M838" s="34"/>
      <c r="P838" s="76"/>
    </row>
    <row r="839" spans="1:16" s="67" customFormat="1" ht="10.5" customHeight="1" outlineLevel="2">
      <c r="A839" s="36">
        <v>3</v>
      </c>
      <c r="B839" s="36">
        <v>2013</v>
      </c>
      <c r="C839" s="38" t="s">
        <v>240</v>
      </c>
      <c r="D839" s="39" t="s">
        <v>227</v>
      </c>
      <c r="E839" s="38" t="s">
        <v>246</v>
      </c>
      <c r="F839" s="407">
        <v>41350</v>
      </c>
      <c r="G839" s="38" t="s">
        <v>1043</v>
      </c>
      <c r="H839" s="36">
        <v>5</v>
      </c>
      <c r="I839" s="38" t="s">
        <v>241</v>
      </c>
      <c r="K839" s="52"/>
      <c r="M839" s="34"/>
      <c r="P839" s="76"/>
    </row>
    <row r="840" spans="1:16" s="67" customFormat="1" ht="10.5" customHeight="1" outlineLevel="2">
      <c r="A840" s="36">
        <v>5</v>
      </c>
      <c r="B840" s="36">
        <v>2013</v>
      </c>
      <c r="C840" s="45" t="s">
        <v>240</v>
      </c>
      <c r="D840" s="271" t="s">
        <v>227</v>
      </c>
      <c r="E840" s="38" t="s">
        <v>208</v>
      </c>
      <c r="F840" s="407">
        <v>41434</v>
      </c>
      <c r="G840" s="38" t="s">
        <v>1193</v>
      </c>
      <c r="H840" s="36">
        <v>3</v>
      </c>
      <c r="I840" s="38" t="s">
        <v>133</v>
      </c>
      <c r="K840" s="34"/>
      <c r="M840" s="34"/>
      <c r="P840" s="76"/>
    </row>
    <row r="841" spans="1:16" s="40" customFormat="1" ht="10.5" customHeight="1" outlineLevel="2">
      <c r="A841" s="36">
        <v>10</v>
      </c>
      <c r="B841" s="37">
        <v>2013</v>
      </c>
      <c r="C841" s="38" t="s">
        <v>240</v>
      </c>
      <c r="D841" s="271" t="s">
        <v>227</v>
      </c>
      <c r="E841" s="45" t="s">
        <v>286</v>
      </c>
      <c r="F841" s="407">
        <v>41560</v>
      </c>
      <c r="G841" s="38" t="s">
        <v>1197</v>
      </c>
      <c r="H841" s="36">
        <v>7</v>
      </c>
      <c r="I841" s="38" t="s">
        <v>851</v>
      </c>
      <c r="J841" s="67"/>
      <c r="K841" s="48"/>
      <c r="L841" s="67"/>
      <c r="P841" s="36"/>
    </row>
    <row r="842" spans="1:16" s="67" customFormat="1" ht="10.5" customHeight="1" outlineLevel="2">
      <c r="A842" s="36">
        <v>10</v>
      </c>
      <c r="B842" s="37">
        <v>2013</v>
      </c>
      <c r="C842" s="38" t="s">
        <v>240</v>
      </c>
      <c r="D842" s="271" t="s">
        <v>227</v>
      </c>
      <c r="E842" s="45" t="s">
        <v>286</v>
      </c>
      <c r="F842" s="407">
        <v>41560</v>
      </c>
      <c r="G842" s="38" t="s">
        <v>1194</v>
      </c>
      <c r="H842" s="36">
        <v>7</v>
      </c>
      <c r="I842" s="38" t="s">
        <v>279</v>
      </c>
      <c r="K842" s="34"/>
      <c r="L842" s="58"/>
      <c r="M842" s="34"/>
      <c r="P842" s="76"/>
    </row>
    <row r="843" spans="1:16" s="40" customFormat="1" ht="10.5" customHeight="1" outlineLevel="2">
      <c r="A843" s="36">
        <v>10</v>
      </c>
      <c r="B843" s="37">
        <v>2013</v>
      </c>
      <c r="C843" s="38" t="s">
        <v>240</v>
      </c>
      <c r="D843" s="271" t="s">
        <v>227</v>
      </c>
      <c r="E843" s="45" t="s">
        <v>286</v>
      </c>
      <c r="F843" s="407">
        <v>41560</v>
      </c>
      <c r="G843" s="38" t="s">
        <v>1195</v>
      </c>
      <c r="H843" s="36">
        <v>3</v>
      </c>
      <c r="I843" s="38" t="s">
        <v>280</v>
      </c>
      <c r="J843" s="67"/>
      <c r="K843" s="34"/>
      <c r="L843" s="58"/>
      <c r="P843" s="36"/>
    </row>
    <row r="844" spans="1:16" s="52" customFormat="1" ht="10.5" customHeight="1" outlineLevel="2">
      <c r="A844" s="36">
        <v>10</v>
      </c>
      <c r="B844" s="37">
        <v>2013</v>
      </c>
      <c r="C844" s="38" t="s">
        <v>240</v>
      </c>
      <c r="D844" s="271" t="s">
        <v>227</v>
      </c>
      <c r="E844" s="45" t="s">
        <v>286</v>
      </c>
      <c r="F844" s="407">
        <v>41560</v>
      </c>
      <c r="G844" s="38" t="s">
        <v>1196</v>
      </c>
      <c r="H844" s="36">
        <v>10</v>
      </c>
      <c r="I844" s="38" t="s">
        <v>899</v>
      </c>
      <c r="K844" s="34"/>
      <c r="L844" s="67"/>
      <c r="M844" s="67"/>
      <c r="P844" s="55"/>
    </row>
    <row r="845" spans="1:16" s="52" customFormat="1" ht="10.5" customHeight="1" outlineLevel="2">
      <c r="A845" s="36">
        <v>10</v>
      </c>
      <c r="B845" s="37">
        <v>2013</v>
      </c>
      <c r="C845" s="38" t="s">
        <v>240</v>
      </c>
      <c r="D845" s="271" t="s">
        <v>227</v>
      </c>
      <c r="E845" s="45" t="s">
        <v>286</v>
      </c>
      <c r="F845" s="407">
        <v>41560</v>
      </c>
      <c r="G845" s="38" t="s">
        <v>1198</v>
      </c>
      <c r="H845" s="36">
        <v>10</v>
      </c>
      <c r="I845" s="38" t="s">
        <v>314</v>
      </c>
      <c r="L845" s="67"/>
      <c r="M845" s="34"/>
      <c r="P845" s="55"/>
    </row>
    <row r="846" spans="1:16" s="52" customFormat="1" ht="10.5" customHeight="1" outlineLevel="2">
      <c r="A846" s="36">
        <v>10</v>
      </c>
      <c r="B846" s="37">
        <v>2013</v>
      </c>
      <c r="C846" s="38" t="s">
        <v>240</v>
      </c>
      <c r="D846" s="271" t="s">
        <v>227</v>
      </c>
      <c r="E846" s="45" t="s">
        <v>286</v>
      </c>
      <c r="F846" s="407">
        <v>41560</v>
      </c>
      <c r="G846" s="38" t="s">
        <v>1199</v>
      </c>
      <c r="H846" s="36">
        <v>10</v>
      </c>
      <c r="I846" s="38" t="s">
        <v>341</v>
      </c>
      <c r="L846" s="67"/>
      <c r="M846" s="67"/>
      <c r="P846" s="55"/>
    </row>
    <row r="847" spans="1:16" s="52" customFormat="1" ht="10.5" customHeight="1" outlineLevel="2">
      <c r="A847" s="36">
        <v>10</v>
      </c>
      <c r="B847" s="37">
        <v>2013</v>
      </c>
      <c r="C847" s="38" t="s">
        <v>240</v>
      </c>
      <c r="D847" s="271" t="s">
        <v>227</v>
      </c>
      <c r="E847" s="45" t="s">
        <v>286</v>
      </c>
      <c r="F847" s="407">
        <v>41560</v>
      </c>
      <c r="G847" s="38" t="s">
        <v>1200</v>
      </c>
      <c r="H847" s="36">
        <v>10</v>
      </c>
      <c r="I847" s="38" t="s">
        <v>113</v>
      </c>
      <c r="K847" s="34"/>
      <c r="L847" s="58"/>
      <c r="M847" s="67"/>
      <c r="P847" s="55"/>
    </row>
    <row r="848" spans="1:16" s="67" customFormat="1" ht="10.5" customHeight="1" outlineLevel="2">
      <c r="A848" s="29">
        <v>3</v>
      </c>
      <c r="B848" s="30">
        <v>2014</v>
      </c>
      <c r="C848" s="31" t="s">
        <v>240</v>
      </c>
      <c r="D848" s="32" t="s">
        <v>227</v>
      </c>
      <c r="E848" s="98" t="s">
        <v>290</v>
      </c>
      <c r="F848" s="406">
        <v>41700</v>
      </c>
      <c r="G848" s="31" t="s">
        <v>517</v>
      </c>
      <c r="H848" s="29">
        <v>7</v>
      </c>
      <c r="I848" s="31" t="s">
        <v>88</v>
      </c>
      <c r="J848" s="52"/>
      <c r="K848" s="34"/>
      <c r="P848" s="76"/>
    </row>
    <row r="849" spans="1:16" s="67" customFormat="1" ht="10.5" customHeight="1" outlineLevel="2">
      <c r="A849" s="29">
        <v>3</v>
      </c>
      <c r="B849" s="30">
        <v>2014</v>
      </c>
      <c r="C849" s="31" t="s">
        <v>240</v>
      </c>
      <c r="D849" s="32" t="s">
        <v>227</v>
      </c>
      <c r="E849" s="98" t="s">
        <v>290</v>
      </c>
      <c r="F849" s="406">
        <v>41700</v>
      </c>
      <c r="G849" s="31" t="s">
        <v>1369</v>
      </c>
      <c r="H849" s="29">
        <v>3</v>
      </c>
      <c r="I849" s="31" t="s">
        <v>291</v>
      </c>
      <c r="J849" s="52"/>
      <c r="K849" s="52"/>
      <c r="P849" s="76"/>
    </row>
    <row r="850" spans="1:16" s="52" customFormat="1" ht="10.5" customHeight="1" outlineLevel="2">
      <c r="A850" s="29">
        <v>3</v>
      </c>
      <c r="B850" s="30">
        <v>2014</v>
      </c>
      <c r="C850" s="31" t="s">
        <v>240</v>
      </c>
      <c r="D850" s="104" t="s">
        <v>227</v>
      </c>
      <c r="E850" s="98" t="s">
        <v>290</v>
      </c>
      <c r="F850" s="406">
        <v>41700</v>
      </c>
      <c r="G850" s="31"/>
      <c r="H850" s="29">
        <v>10</v>
      </c>
      <c r="I850" s="31" t="s">
        <v>1370</v>
      </c>
      <c r="K850" s="40"/>
      <c r="L850" s="40"/>
      <c r="M850" s="67"/>
      <c r="P850" s="55"/>
    </row>
    <row r="851" spans="1:16" s="52" customFormat="1" ht="10.5" customHeight="1" outlineLevel="2">
      <c r="A851" s="29">
        <v>6</v>
      </c>
      <c r="B851" s="30">
        <v>2014</v>
      </c>
      <c r="C851" s="31" t="s">
        <v>240</v>
      </c>
      <c r="D851" s="32" t="s">
        <v>227</v>
      </c>
      <c r="E851" s="98" t="s">
        <v>208</v>
      </c>
      <c r="F851" s="406">
        <v>41797</v>
      </c>
      <c r="G851" s="31" t="s">
        <v>1196</v>
      </c>
      <c r="H851" s="126">
        <v>10</v>
      </c>
      <c r="I851" s="130" t="s">
        <v>1068</v>
      </c>
      <c r="J851" s="40"/>
      <c r="K851" s="40"/>
      <c r="L851" s="40"/>
      <c r="M851" s="67"/>
      <c r="P851" s="55"/>
    </row>
    <row r="852" spans="1:16" s="52" customFormat="1" ht="10.5" customHeight="1" outlineLevel="2">
      <c r="A852" s="29">
        <v>6</v>
      </c>
      <c r="B852" s="30">
        <v>2014</v>
      </c>
      <c r="C852" s="31" t="s">
        <v>240</v>
      </c>
      <c r="D852" s="32" t="s">
        <v>227</v>
      </c>
      <c r="E852" s="98" t="s">
        <v>208</v>
      </c>
      <c r="F852" s="406">
        <v>41797</v>
      </c>
      <c r="G852" s="31" t="s">
        <v>1526</v>
      </c>
      <c r="H852" s="126">
        <v>7</v>
      </c>
      <c r="I852" s="130" t="s">
        <v>1073</v>
      </c>
      <c r="J852" s="40"/>
      <c r="K852" s="40"/>
      <c r="L852" s="40"/>
      <c r="M852" s="67"/>
      <c r="P852" s="55"/>
    </row>
    <row r="853" spans="1:16" s="52" customFormat="1" ht="10.5" customHeight="1" outlineLevel="2">
      <c r="A853" s="29">
        <v>6</v>
      </c>
      <c r="B853" s="30">
        <v>2014</v>
      </c>
      <c r="C853" s="31" t="s">
        <v>240</v>
      </c>
      <c r="D853" s="32" t="s">
        <v>227</v>
      </c>
      <c r="E853" s="98" t="s">
        <v>208</v>
      </c>
      <c r="F853" s="406">
        <v>41797</v>
      </c>
      <c r="G853" s="31" t="s">
        <v>1527</v>
      </c>
      <c r="H853" s="126">
        <v>10</v>
      </c>
      <c r="I853" s="130" t="s">
        <v>375</v>
      </c>
      <c r="J853" s="40"/>
      <c r="K853" s="40"/>
      <c r="L853" s="40"/>
      <c r="M853" s="67"/>
      <c r="P853" s="55"/>
    </row>
    <row r="854" spans="1:16" s="52" customFormat="1" ht="10.5" customHeight="1" outlineLevel="2">
      <c r="A854" s="29">
        <v>6</v>
      </c>
      <c r="B854" s="30">
        <v>2014</v>
      </c>
      <c r="C854" s="31" t="s">
        <v>240</v>
      </c>
      <c r="D854" s="32" t="s">
        <v>227</v>
      </c>
      <c r="E854" s="98" t="s">
        <v>208</v>
      </c>
      <c r="F854" s="406">
        <v>41797</v>
      </c>
      <c r="G854" s="31" t="s">
        <v>1528</v>
      </c>
      <c r="H854" s="126">
        <v>3</v>
      </c>
      <c r="I854" s="130" t="s">
        <v>186</v>
      </c>
      <c r="J854" s="40"/>
      <c r="K854" s="40"/>
      <c r="L854" s="40"/>
      <c r="M854" s="67"/>
      <c r="P854" s="55"/>
    </row>
    <row r="855" spans="1:16" s="52" customFormat="1" ht="10.5" customHeight="1" outlineLevel="2">
      <c r="A855" s="29">
        <v>6</v>
      </c>
      <c r="B855" s="30">
        <v>2014</v>
      </c>
      <c r="C855" s="31" t="s">
        <v>240</v>
      </c>
      <c r="D855" s="32" t="s">
        <v>227</v>
      </c>
      <c r="E855" s="98" t="s">
        <v>208</v>
      </c>
      <c r="F855" s="406">
        <v>41797</v>
      </c>
      <c r="G855" s="31" t="s">
        <v>1529</v>
      </c>
      <c r="H855" s="126">
        <v>7</v>
      </c>
      <c r="I855" s="130" t="s">
        <v>217</v>
      </c>
      <c r="J855" s="40"/>
      <c r="K855" s="40"/>
      <c r="L855" s="40"/>
      <c r="M855" s="67"/>
      <c r="P855" s="55"/>
    </row>
    <row r="856" spans="1:16" s="67" customFormat="1" ht="10.5" customHeight="1" outlineLevel="2">
      <c r="A856" s="29">
        <v>6</v>
      </c>
      <c r="B856" s="30">
        <v>2014</v>
      </c>
      <c r="C856" s="31" t="s">
        <v>240</v>
      </c>
      <c r="D856" s="32" t="s">
        <v>227</v>
      </c>
      <c r="E856" s="98" t="s">
        <v>208</v>
      </c>
      <c r="F856" s="406">
        <v>41797</v>
      </c>
      <c r="G856" s="31" t="s">
        <v>1530</v>
      </c>
      <c r="H856" s="126">
        <v>10</v>
      </c>
      <c r="I856" s="130" t="s">
        <v>1531</v>
      </c>
      <c r="J856" s="40"/>
      <c r="K856" s="40"/>
      <c r="L856" s="40"/>
      <c r="P856" s="76"/>
    </row>
    <row r="857" spans="1:16" s="67" customFormat="1" ht="10.5" customHeight="1" outlineLevel="2">
      <c r="A857" s="29">
        <v>6</v>
      </c>
      <c r="B857" s="30">
        <v>2014</v>
      </c>
      <c r="C857" s="31" t="s">
        <v>240</v>
      </c>
      <c r="D857" s="32" t="s">
        <v>227</v>
      </c>
      <c r="E857" s="98" t="s">
        <v>1453</v>
      </c>
      <c r="F857" s="406">
        <v>41804</v>
      </c>
      <c r="G857" s="31" t="s">
        <v>1527</v>
      </c>
      <c r="H857" s="126">
        <v>15</v>
      </c>
      <c r="I857" s="130" t="s">
        <v>1532</v>
      </c>
      <c r="J857" s="40"/>
      <c r="K857" s="40"/>
      <c r="L857" s="40"/>
      <c r="M857" s="58"/>
      <c r="P857" s="76"/>
    </row>
    <row r="858" spans="1:16" s="67" customFormat="1" ht="10.5" customHeight="1" outlineLevel="2">
      <c r="A858" s="29">
        <v>6</v>
      </c>
      <c r="B858" s="30">
        <v>2014</v>
      </c>
      <c r="C858" s="31" t="s">
        <v>240</v>
      </c>
      <c r="D858" s="32" t="s">
        <v>227</v>
      </c>
      <c r="E858" s="98" t="s">
        <v>1453</v>
      </c>
      <c r="F858" s="406">
        <v>41804</v>
      </c>
      <c r="G858" s="31" t="s">
        <v>1530</v>
      </c>
      <c r="H858" s="126">
        <v>15</v>
      </c>
      <c r="I858" s="130" t="s">
        <v>1533</v>
      </c>
      <c r="J858" s="40"/>
      <c r="K858" s="52"/>
      <c r="M858" s="58"/>
      <c r="P858" s="76"/>
    </row>
    <row r="859" spans="1:16" s="67" customFormat="1" ht="10.5" customHeight="1" outlineLevel="2">
      <c r="A859" s="29">
        <v>6</v>
      </c>
      <c r="B859" s="30">
        <v>2014</v>
      </c>
      <c r="C859" s="31" t="s">
        <v>240</v>
      </c>
      <c r="D859" s="32" t="s">
        <v>227</v>
      </c>
      <c r="E859" s="98" t="s">
        <v>1453</v>
      </c>
      <c r="F859" s="406">
        <v>41804</v>
      </c>
      <c r="G859" s="31" t="s">
        <v>1196</v>
      </c>
      <c r="H859" s="126">
        <v>10</v>
      </c>
      <c r="I859" s="130" t="s">
        <v>1534</v>
      </c>
      <c r="J859" s="52"/>
      <c r="K859" s="52"/>
      <c r="P859" s="76"/>
    </row>
    <row r="860" spans="1:16" s="67" customFormat="1" ht="10.5" customHeight="1" outlineLevel="2">
      <c r="A860" s="273">
        <v>3</v>
      </c>
      <c r="B860" s="270">
        <v>2015</v>
      </c>
      <c r="C860" s="274" t="s">
        <v>240</v>
      </c>
      <c r="D860" s="277" t="s">
        <v>227</v>
      </c>
      <c r="E860" s="274" t="s">
        <v>290</v>
      </c>
      <c r="F860" s="408">
        <v>42064</v>
      </c>
      <c r="G860" s="274" t="s">
        <v>1790</v>
      </c>
      <c r="H860" s="270">
        <v>3</v>
      </c>
      <c r="I860" s="274" t="s">
        <v>26</v>
      </c>
      <c r="J860" s="52"/>
      <c r="K860" s="52"/>
      <c r="P860" s="76"/>
    </row>
    <row r="861" spans="1:16" s="67" customFormat="1" ht="10.5" customHeight="1" outlineLevel="2">
      <c r="A861" s="273">
        <v>3</v>
      </c>
      <c r="B861" s="270">
        <v>2015</v>
      </c>
      <c r="C861" s="274" t="s">
        <v>240</v>
      </c>
      <c r="D861" s="277" t="s">
        <v>227</v>
      </c>
      <c r="E861" s="274" t="s">
        <v>290</v>
      </c>
      <c r="F861" s="408">
        <v>42064</v>
      </c>
      <c r="G861" s="274" t="s">
        <v>1196</v>
      </c>
      <c r="H861" s="270">
        <v>10</v>
      </c>
      <c r="I861" s="274" t="s">
        <v>1791</v>
      </c>
      <c r="J861" s="52"/>
      <c r="K861" s="34"/>
      <c r="P861" s="76"/>
    </row>
    <row r="862" spans="1:16" s="67" customFormat="1" ht="10.5" customHeight="1" outlineLevel="2">
      <c r="A862" s="273">
        <v>3</v>
      </c>
      <c r="B862" s="270">
        <v>2015</v>
      </c>
      <c r="C862" s="274" t="s">
        <v>240</v>
      </c>
      <c r="D862" s="277" t="s">
        <v>227</v>
      </c>
      <c r="E862" s="274" t="s">
        <v>290</v>
      </c>
      <c r="F862" s="408">
        <v>42064</v>
      </c>
      <c r="G862" s="274" t="s">
        <v>1792</v>
      </c>
      <c r="H862" s="270">
        <v>3</v>
      </c>
      <c r="I862" s="274" t="s">
        <v>253</v>
      </c>
      <c r="J862" s="52"/>
      <c r="K862" s="34"/>
      <c r="M862" s="58"/>
      <c r="P862" s="76"/>
    </row>
    <row r="863" spans="1:16" s="67" customFormat="1" ht="10.5" customHeight="1" outlineLevel="2">
      <c r="A863" s="273">
        <v>3</v>
      </c>
      <c r="B863" s="270">
        <v>2015</v>
      </c>
      <c r="C863" s="274" t="s">
        <v>240</v>
      </c>
      <c r="D863" s="277" t="s">
        <v>227</v>
      </c>
      <c r="E863" s="274" t="s">
        <v>290</v>
      </c>
      <c r="F863" s="408">
        <v>42064</v>
      </c>
      <c r="G863" s="274" t="s">
        <v>1793</v>
      </c>
      <c r="H863" s="270">
        <v>10</v>
      </c>
      <c r="I863" s="274" t="s">
        <v>14</v>
      </c>
      <c r="J863" s="52"/>
      <c r="K863" s="34"/>
      <c r="L863" s="52"/>
      <c r="P863" s="76"/>
    </row>
    <row r="864" spans="1:16" s="67" customFormat="1" ht="10.5" customHeight="1" outlineLevel="2">
      <c r="A864" s="273">
        <v>3</v>
      </c>
      <c r="B864" s="270">
        <v>2015</v>
      </c>
      <c r="C864" s="274" t="s">
        <v>240</v>
      </c>
      <c r="D864" s="275" t="s">
        <v>227</v>
      </c>
      <c r="E864" s="274" t="s">
        <v>290</v>
      </c>
      <c r="F864" s="408">
        <v>42064</v>
      </c>
      <c r="G864" s="274"/>
      <c r="H864" s="270">
        <v>10</v>
      </c>
      <c r="I864" s="274" t="s">
        <v>1273</v>
      </c>
      <c r="J864" s="34"/>
      <c r="K864" s="48"/>
      <c r="L864" s="52"/>
      <c r="P864" s="76"/>
    </row>
    <row r="865" spans="1:16" s="40" customFormat="1" ht="10.5" customHeight="1" outlineLevel="2">
      <c r="A865" s="273">
        <v>3</v>
      </c>
      <c r="B865" s="270">
        <v>2015</v>
      </c>
      <c r="C865" s="274" t="s">
        <v>240</v>
      </c>
      <c r="D865" s="277" t="s">
        <v>227</v>
      </c>
      <c r="E865" s="274" t="s">
        <v>290</v>
      </c>
      <c r="F865" s="408">
        <v>42064</v>
      </c>
      <c r="G865" s="274" t="s">
        <v>1527</v>
      </c>
      <c r="H865" s="270">
        <v>7</v>
      </c>
      <c r="I865" s="274" t="s">
        <v>100</v>
      </c>
      <c r="J865" s="34"/>
      <c r="K865" s="48"/>
      <c r="L865" s="52"/>
      <c r="P865" s="36"/>
    </row>
    <row r="866" spans="1:16" s="40" customFormat="1" ht="10.5" customHeight="1" outlineLevel="2">
      <c r="A866" s="273">
        <v>3</v>
      </c>
      <c r="B866" s="270">
        <v>2015</v>
      </c>
      <c r="C866" s="274" t="s">
        <v>240</v>
      </c>
      <c r="D866" s="277" t="s">
        <v>227</v>
      </c>
      <c r="E866" s="274" t="s">
        <v>246</v>
      </c>
      <c r="F866" s="408">
        <v>42092</v>
      </c>
      <c r="G866" s="274" t="s">
        <v>1790</v>
      </c>
      <c r="H866" s="270">
        <v>5</v>
      </c>
      <c r="I866" s="274" t="s">
        <v>267</v>
      </c>
      <c r="J866" s="269" t="s">
        <v>2103</v>
      </c>
      <c r="K866" s="48"/>
      <c r="L866" s="52"/>
      <c r="P866" s="36"/>
    </row>
    <row r="867" spans="1:16" s="40" customFormat="1" ht="10.5" customHeight="1" outlineLevel="2">
      <c r="A867" s="270">
        <v>6</v>
      </c>
      <c r="B867" s="270">
        <v>2015</v>
      </c>
      <c r="C867" s="274" t="s">
        <v>240</v>
      </c>
      <c r="D867" s="274" t="s">
        <v>782</v>
      </c>
      <c r="E867" s="274" t="s">
        <v>208</v>
      </c>
      <c r="F867" s="408">
        <v>42169</v>
      </c>
      <c r="G867" s="274" t="s">
        <v>1942</v>
      </c>
      <c r="H867" s="270">
        <v>7</v>
      </c>
      <c r="I867" s="274" t="s">
        <v>1943</v>
      </c>
      <c r="J867" s="269"/>
      <c r="K867" s="269"/>
      <c r="L867" s="269"/>
      <c r="P867" s="36"/>
    </row>
    <row r="868" spans="1:16" s="40" customFormat="1" ht="10.5" customHeight="1" outlineLevel="2">
      <c r="A868" s="270">
        <v>6</v>
      </c>
      <c r="B868" s="270">
        <v>2015</v>
      </c>
      <c r="C868" s="274" t="s">
        <v>240</v>
      </c>
      <c r="D868" s="274" t="s">
        <v>782</v>
      </c>
      <c r="E868" s="274" t="s">
        <v>208</v>
      </c>
      <c r="F868" s="408">
        <v>42169</v>
      </c>
      <c r="G868" s="274" t="s">
        <v>1944</v>
      </c>
      <c r="H868" s="270">
        <v>7</v>
      </c>
      <c r="I868" s="274" t="s">
        <v>176</v>
      </c>
      <c r="J868" s="269"/>
      <c r="K868" s="269"/>
      <c r="L868" s="269"/>
      <c r="P868" s="36"/>
    </row>
    <row r="869" spans="1:16" s="40" customFormat="1" ht="10.5" customHeight="1" outlineLevel="2">
      <c r="A869" s="270">
        <v>6</v>
      </c>
      <c r="B869" s="270">
        <v>2015</v>
      </c>
      <c r="C869" s="274" t="s">
        <v>240</v>
      </c>
      <c r="D869" s="274" t="s">
        <v>782</v>
      </c>
      <c r="E869" s="274" t="s">
        <v>208</v>
      </c>
      <c r="F869" s="408">
        <v>42169</v>
      </c>
      <c r="G869" s="274" t="s">
        <v>1945</v>
      </c>
      <c r="H869" s="270">
        <v>7</v>
      </c>
      <c r="I869" s="274" t="s">
        <v>1</v>
      </c>
      <c r="J869" s="269"/>
      <c r="K869" s="269"/>
      <c r="L869" s="269"/>
      <c r="P869" s="36"/>
    </row>
    <row r="870" spans="1:16" s="40" customFormat="1" ht="10.5" customHeight="1" outlineLevel="2">
      <c r="A870" s="270">
        <v>6</v>
      </c>
      <c r="B870" s="270">
        <v>2015</v>
      </c>
      <c r="C870" s="274" t="s">
        <v>240</v>
      </c>
      <c r="D870" s="274" t="s">
        <v>782</v>
      </c>
      <c r="E870" s="274" t="s">
        <v>208</v>
      </c>
      <c r="F870" s="408">
        <v>42169</v>
      </c>
      <c r="G870" s="274" t="s">
        <v>1952</v>
      </c>
      <c r="H870" s="270">
        <v>3</v>
      </c>
      <c r="I870" s="274" t="s">
        <v>139</v>
      </c>
      <c r="J870" s="269"/>
      <c r="K870" s="269"/>
      <c r="L870" s="269"/>
      <c r="P870" s="36"/>
    </row>
    <row r="871" spans="1:16" s="269" customFormat="1" ht="10.5" customHeight="1" outlineLevel="2">
      <c r="A871" s="270">
        <v>10</v>
      </c>
      <c r="B871" s="273">
        <v>2015</v>
      </c>
      <c r="C871" s="274" t="s">
        <v>240</v>
      </c>
      <c r="D871" s="274" t="s">
        <v>227</v>
      </c>
      <c r="E871" s="276" t="s">
        <v>286</v>
      </c>
      <c r="F871" s="408">
        <v>42288</v>
      </c>
      <c r="G871" s="274" t="s">
        <v>2070</v>
      </c>
      <c r="H871" s="270">
        <v>7</v>
      </c>
      <c r="I871" s="269" t="s">
        <v>2071</v>
      </c>
      <c r="P871" s="270"/>
    </row>
    <row r="872" spans="1:16" s="269" customFormat="1" ht="10.5" customHeight="1" outlineLevel="2">
      <c r="A872" s="270">
        <v>10</v>
      </c>
      <c r="B872" s="273">
        <v>2015</v>
      </c>
      <c r="C872" s="274" t="s">
        <v>240</v>
      </c>
      <c r="D872" s="274" t="s">
        <v>227</v>
      </c>
      <c r="E872" s="276" t="s">
        <v>286</v>
      </c>
      <c r="F872" s="408">
        <v>42288</v>
      </c>
      <c r="G872" s="274" t="s">
        <v>2072</v>
      </c>
      <c r="H872" s="270">
        <v>7</v>
      </c>
      <c r="I872" s="269" t="s">
        <v>1677</v>
      </c>
      <c r="P872" s="270"/>
    </row>
    <row r="873" spans="1:16" s="269" customFormat="1" ht="10.5" customHeight="1" outlineLevel="2">
      <c r="A873" s="270">
        <v>10</v>
      </c>
      <c r="B873" s="273">
        <v>2015</v>
      </c>
      <c r="C873" s="274" t="s">
        <v>240</v>
      </c>
      <c r="D873" s="274" t="s">
        <v>227</v>
      </c>
      <c r="E873" s="276" t="s">
        <v>286</v>
      </c>
      <c r="F873" s="408">
        <v>42288</v>
      </c>
      <c r="G873" s="274" t="s">
        <v>2073</v>
      </c>
      <c r="H873" s="270">
        <v>10</v>
      </c>
      <c r="I873" s="269" t="s">
        <v>339</v>
      </c>
      <c r="P873" s="270"/>
    </row>
    <row r="874" spans="1:16" s="269" customFormat="1" ht="10.5" customHeight="1" outlineLevel="2">
      <c r="A874" s="270">
        <v>10</v>
      </c>
      <c r="B874" s="273">
        <v>2015</v>
      </c>
      <c r="C874" s="274" t="s">
        <v>240</v>
      </c>
      <c r="D874" s="274" t="s">
        <v>227</v>
      </c>
      <c r="E874" s="276" t="s">
        <v>286</v>
      </c>
      <c r="F874" s="408">
        <v>42288</v>
      </c>
      <c r="G874" s="274" t="s">
        <v>2074</v>
      </c>
      <c r="H874" s="270">
        <v>3</v>
      </c>
      <c r="I874" s="269" t="s">
        <v>16</v>
      </c>
      <c r="P874" s="270"/>
    </row>
    <row r="875" spans="1:16" s="269" customFormat="1" ht="10.5" customHeight="1" outlineLevel="1">
      <c r="A875" s="270"/>
      <c r="B875" s="273"/>
      <c r="C875" s="274"/>
      <c r="D875" s="274" t="s">
        <v>228</v>
      </c>
      <c r="E875" s="276"/>
      <c r="F875" s="408"/>
      <c r="G875" s="274"/>
      <c r="H875" s="270">
        <f>SUBTOTAL(9,H835:H874)</f>
        <v>302</v>
      </c>
      <c r="P875" s="270"/>
    </row>
    <row r="876" spans="1:16" s="40" customFormat="1" ht="10.5" customHeight="1" outlineLevel="2">
      <c r="A876" s="36">
        <v>2</v>
      </c>
      <c r="B876" s="37">
        <v>2013</v>
      </c>
      <c r="C876" s="38" t="s">
        <v>240</v>
      </c>
      <c r="D876" s="271" t="s">
        <v>225</v>
      </c>
      <c r="E876" s="45" t="s">
        <v>286</v>
      </c>
      <c r="F876" s="407">
        <v>41560</v>
      </c>
      <c r="G876" s="38" t="s">
        <v>1201</v>
      </c>
      <c r="H876" s="36">
        <v>7</v>
      </c>
      <c r="I876" s="38" t="s">
        <v>274</v>
      </c>
      <c r="J876" s="34"/>
      <c r="K876" s="52"/>
      <c r="L876" s="67"/>
      <c r="P876" s="36"/>
    </row>
    <row r="877" spans="1:16" s="40" customFormat="1" ht="10.5" customHeight="1" outlineLevel="2">
      <c r="A877" s="36">
        <v>9</v>
      </c>
      <c r="B877" s="37">
        <v>2013</v>
      </c>
      <c r="C877" s="38" t="s">
        <v>240</v>
      </c>
      <c r="D877" s="271" t="s">
        <v>225</v>
      </c>
      <c r="E877" s="45" t="s">
        <v>286</v>
      </c>
      <c r="F877" s="407">
        <v>41560</v>
      </c>
      <c r="G877" s="38" t="s">
        <v>1202</v>
      </c>
      <c r="H877" s="36">
        <v>7</v>
      </c>
      <c r="I877" s="38" t="s">
        <v>338</v>
      </c>
      <c r="J877" s="34"/>
      <c r="K877" s="58"/>
      <c r="L877" s="67"/>
      <c r="P877" s="36"/>
    </row>
    <row r="878" spans="1:16" s="40" customFormat="1" ht="10.5" customHeight="1" outlineLevel="2">
      <c r="A878" s="36">
        <v>3</v>
      </c>
      <c r="B878" s="37">
        <v>2013</v>
      </c>
      <c r="C878" s="38" t="s">
        <v>240</v>
      </c>
      <c r="D878" s="271" t="s">
        <v>225</v>
      </c>
      <c r="E878" s="45" t="s">
        <v>286</v>
      </c>
      <c r="F878" s="407">
        <v>41560</v>
      </c>
      <c r="G878" s="38" t="s">
        <v>1203</v>
      </c>
      <c r="H878" s="36">
        <v>7</v>
      </c>
      <c r="I878" s="38" t="s">
        <v>44</v>
      </c>
      <c r="J878" s="34"/>
      <c r="K878" s="58"/>
      <c r="L878" s="67"/>
      <c r="P878" s="36"/>
    </row>
    <row r="879" spans="1:16" s="67" customFormat="1" ht="10.5" customHeight="1" outlineLevel="2">
      <c r="A879" s="36">
        <v>10</v>
      </c>
      <c r="B879" s="37">
        <v>2013</v>
      </c>
      <c r="C879" s="38" t="s">
        <v>240</v>
      </c>
      <c r="D879" s="271" t="s">
        <v>225</v>
      </c>
      <c r="E879" s="45" t="s">
        <v>286</v>
      </c>
      <c r="F879" s="407">
        <v>41560</v>
      </c>
      <c r="G879" s="38" t="s">
        <v>1204</v>
      </c>
      <c r="H879" s="36">
        <v>7</v>
      </c>
      <c r="I879" s="38" t="s">
        <v>250</v>
      </c>
      <c r="J879" s="34"/>
      <c r="P879" s="76"/>
    </row>
    <row r="880" spans="1:16" s="67" customFormat="1" ht="10.5" customHeight="1" outlineLevel="2">
      <c r="A880" s="36">
        <v>6</v>
      </c>
      <c r="B880" s="37">
        <v>2013</v>
      </c>
      <c r="C880" s="38" t="s">
        <v>240</v>
      </c>
      <c r="D880" s="271" t="s">
        <v>225</v>
      </c>
      <c r="E880" s="45" t="s">
        <v>286</v>
      </c>
      <c r="F880" s="407">
        <v>41560</v>
      </c>
      <c r="G880" s="38" t="s">
        <v>1205</v>
      </c>
      <c r="H880" s="36">
        <v>3</v>
      </c>
      <c r="I880" s="38" t="s">
        <v>273</v>
      </c>
      <c r="J880" s="34"/>
      <c r="K880" s="52"/>
      <c r="P880" s="76"/>
    </row>
    <row r="881" spans="1:16" s="67" customFormat="1" ht="10.5" customHeight="1" outlineLevel="2">
      <c r="A881" s="36">
        <v>5</v>
      </c>
      <c r="B881" s="37">
        <v>2013</v>
      </c>
      <c r="C881" s="38" t="s">
        <v>240</v>
      </c>
      <c r="D881" s="271" t="s">
        <v>225</v>
      </c>
      <c r="E881" s="45" t="s">
        <v>286</v>
      </c>
      <c r="F881" s="407">
        <v>41560</v>
      </c>
      <c r="G881" s="38" t="s">
        <v>1206</v>
      </c>
      <c r="H881" s="36">
        <v>3</v>
      </c>
      <c r="I881" s="38" t="s">
        <v>39</v>
      </c>
      <c r="J881" s="34"/>
      <c r="K881" s="34"/>
      <c r="P881" s="76"/>
    </row>
    <row r="882" spans="1:16" s="67" customFormat="1" ht="10.5" customHeight="1" outlineLevel="2">
      <c r="A882" s="49">
        <v>2</v>
      </c>
      <c r="B882" s="37">
        <v>2013</v>
      </c>
      <c r="C882" s="38" t="s">
        <v>240</v>
      </c>
      <c r="D882" s="271" t="s">
        <v>225</v>
      </c>
      <c r="E882" s="45" t="s">
        <v>286</v>
      </c>
      <c r="F882" s="407">
        <v>41560</v>
      </c>
      <c r="G882" s="38" t="s">
        <v>1207</v>
      </c>
      <c r="H882" s="36">
        <v>10</v>
      </c>
      <c r="I882" s="38" t="s">
        <v>17</v>
      </c>
      <c r="J882" s="34"/>
      <c r="K882" s="59"/>
      <c r="P882" s="76"/>
    </row>
    <row r="883" spans="1:16" s="67" customFormat="1" ht="10.5" customHeight="1" outlineLevel="2">
      <c r="A883" s="29">
        <v>3</v>
      </c>
      <c r="B883" s="30">
        <v>2014</v>
      </c>
      <c r="C883" s="31" t="s">
        <v>240</v>
      </c>
      <c r="D883" s="32" t="s">
        <v>225</v>
      </c>
      <c r="E883" s="98" t="s">
        <v>290</v>
      </c>
      <c r="F883" s="406">
        <v>41700</v>
      </c>
      <c r="G883" s="31" t="s">
        <v>905</v>
      </c>
      <c r="H883" s="29">
        <v>7</v>
      </c>
      <c r="I883" s="31" t="s">
        <v>363</v>
      </c>
      <c r="J883" s="34"/>
      <c r="K883" s="54"/>
      <c r="P883" s="76"/>
    </row>
    <row r="884" spans="1:16" s="58" customFormat="1" ht="10.5" customHeight="1" outlineLevel="2">
      <c r="A884" s="29">
        <v>3</v>
      </c>
      <c r="B884" s="30">
        <v>2014</v>
      </c>
      <c r="C884" s="31" t="s">
        <v>240</v>
      </c>
      <c r="D884" s="32" t="s">
        <v>225</v>
      </c>
      <c r="E884" s="98" t="s">
        <v>290</v>
      </c>
      <c r="F884" s="406">
        <v>41700</v>
      </c>
      <c r="G884" s="31" t="s">
        <v>784</v>
      </c>
      <c r="H884" s="29">
        <v>7</v>
      </c>
      <c r="I884" s="31" t="s">
        <v>367</v>
      </c>
      <c r="J884" s="67"/>
      <c r="K884" s="61"/>
      <c r="L884" s="48"/>
      <c r="M884" s="52"/>
      <c r="P884" s="41"/>
    </row>
    <row r="885" spans="1:16" s="58" customFormat="1" ht="10.5" customHeight="1" outlineLevel="2">
      <c r="A885" s="29">
        <v>10</v>
      </c>
      <c r="B885" s="29">
        <v>2014</v>
      </c>
      <c r="C885" s="31" t="s">
        <v>240</v>
      </c>
      <c r="D885" s="104" t="s">
        <v>225</v>
      </c>
      <c r="E885" s="31" t="s">
        <v>286</v>
      </c>
      <c r="F885" s="409">
        <v>41924</v>
      </c>
      <c r="G885" s="31" t="s">
        <v>1654</v>
      </c>
      <c r="H885" s="29">
        <v>7</v>
      </c>
      <c r="I885" s="31" t="s">
        <v>279</v>
      </c>
      <c r="J885" s="67"/>
      <c r="K885" s="52"/>
      <c r="L885" s="67"/>
      <c r="M885" s="52"/>
      <c r="P885" s="41"/>
    </row>
    <row r="886" spans="1:16" s="58" customFormat="1" ht="10.5" customHeight="1" outlineLevel="2">
      <c r="A886" s="29">
        <v>10</v>
      </c>
      <c r="B886" s="29">
        <v>2014</v>
      </c>
      <c r="C886" s="31" t="s">
        <v>240</v>
      </c>
      <c r="D886" s="104" t="s">
        <v>225</v>
      </c>
      <c r="E886" s="31" t="s">
        <v>286</v>
      </c>
      <c r="F886" s="409">
        <v>41924</v>
      </c>
      <c r="G886" s="31" t="s">
        <v>1655</v>
      </c>
      <c r="H886" s="29">
        <v>10</v>
      </c>
      <c r="I886" s="31" t="s">
        <v>319</v>
      </c>
      <c r="J886" s="67"/>
      <c r="K886" s="52"/>
      <c r="L886" s="67"/>
      <c r="M886" s="52"/>
      <c r="P886" s="41"/>
    </row>
    <row r="887" spans="1:16" s="58" customFormat="1" ht="10.5" customHeight="1" outlineLevel="2">
      <c r="A887" s="29">
        <v>10</v>
      </c>
      <c r="B887" s="29">
        <v>2014</v>
      </c>
      <c r="C887" s="31" t="s">
        <v>240</v>
      </c>
      <c r="D887" s="104" t="s">
        <v>225</v>
      </c>
      <c r="E887" s="31" t="s">
        <v>286</v>
      </c>
      <c r="F887" s="409">
        <v>41924</v>
      </c>
      <c r="G887" s="31" t="s">
        <v>1656</v>
      </c>
      <c r="H887" s="29">
        <v>7</v>
      </c>
      <c r="I887" s="31" t="s">
        <v>250</v>
      </c>
      <c r="J887" s="67"/>
      <c r="K887" s="52"/>
      <c r="L887" s="67"/>
      <c r="M887" s="52"/>
      <c r="P887" s="41"/>
    </row>
    <row r="888" spans="1:16" s="67" customFormat="1" ht="10.5" customHeight="1" outlineLevel="2">
      <c r="A888" s="29">
        <v>10</v>
      </c>
      <c r="B888" s="29">
        <v>2014</v>
      </c>
      <c r="C888" s="31" t="s">
        <v>240</v>
      </c>
      <c r="D888" s="104" t="s">
        <v>225</v>
      </c>
      <c r="E888" s="31" t="s">
        <v>286</v>
      </c>
      <c r="F888" s="409">
        <v>41924</v>
      </c>
      <c r="G888" s="31" t="s">
        <v>1657</v>
      </c>
      <c r="H888" s="29">
        <v>7</v>
      </c>
      <c r="I888" s="31" t="s">
        <v>300</v>
      </c>
      <c r="K888" s="52"/>
      <c r="P888" s="76"/>
    </row>
    <row r="889" spans="1:16" s="67" customFormat="1" ht="10.5" customHeight="1" outlineLevel="2">
      <c r="A889" s="29">
        <v>10</v>
      </c>
      <c r="B889" s="29">
        <v>2014</v>
      </c>
      <c r="C889" s="31" t="s">
        <v>240</v>
      </c>
      <c r="D889" s="104" t="s">
        <v>225</v>
      </c>
      <c r="E889" s="31" t="s">
        <v>286</v>
      </c>
      <c r="F889" s="409">
        <v>41924</v>
      </c>
      <c r="G889" s="31" t="s">
        <v>1658</v>
      </c>
      <c r="H889" s="29">
        <v>3</v>
      </c>
      <c r="I889" s="31" t="s">
        <v>24</v>
      </c>
      <c r="J889" s="40"/>
      <c r="K889" s="52"/>
      <c r="P889" s="76"/>
    </row>
    <row r="890" spans="1:16" s="67" customFormat="1" ht="10.5" customHeight="1" outlineLevel="1">
      <c r="A890" s="29"/>
      <c r="B890" s="29"/>
      <c r="C890" s="31"/>
      <c r="D890" s="104" t="s">
        <v>226</v>
      </c>
      <c r="E890" s="31"/>
      <c r="F890" s="409"/>
      <c r="G890" s="31"/>
      <c r="H890" s="29">
        <f>SUBTOTAL(9,H876:H889)</f>
        <v>92</v>
      </c>
      <c r="I890" s="31"/>
      <c r="J890" s="40"/>
      <c r="K890" s="52"/>
      <c r="P890" s="76"/>
    </row>
    <row r="891" spans="1:16" s="26" customFormat="1" ht="10.5" customHeight="1" outlineLevel="2">
      <c r="A891" s="64">
        <v>3</v>
      </c>
      <c r="B891" s="196">
        <v>2014</v>
      </c>
      <c r="C891" s="197" t="s">
        <v>239</v>
      </c>
      <c r="D891" s="209" t="s">
        <v>148</v>
      </c>
      <c r="E891" s="198" t="s">
        <v>290</v>
      </c>
      <c r="F891" s="415">
        <v>41700</v>
      </c>
      <c r="G891" s="197" t="s">
        <v>1371</v>
      </c>
      <c r="H891" s="64">
        <v>10</v>
      </c>
      <c r="I891" s="197" t="s">
        <v>29</v>
      </c>
      <c r="J891" s="12" t="s">
        <v>1858</v>
      </c>
      <c r="K891" s="19"/>
      <c r="L891" s="18"/>
      <c r="P891" s="27"/>
    </row>
    <row r="892" spans="1:16" s="26" customFormat="1" ht="10.5" customHeight="1" outlineLevel="2">
      <c r="A892" s="64">
        <v>5</v>
      </c>
      <c r="B892" s="196">
        <v>2014</v>
      </c>
      <c r="C892" s="197" t="s">
        <v>239</v>
      </c>
      <c r="D892" s="209" t="s">
        <v>148</v>
      </c>
      <c r="E892" s="198" t="s">
        <v>261</v>
      </c>
      <c r="F892" s="415">
        <v>41790</v>
      </c>
      <c r="G892" s="197" t="s">
        <v>1578</v>
      </c>
      <c r="H892" s="199">
        <v>5</v>
      </c>
      <c r="I892" s="298" t="s">
        <v>258</v>
      </c>
      <c r="K892" s="25"/>
      <c r="P892" s="27"/>
    </row>
    <row r="893" spans="1:16" s="26" customFormat="1" ht="10.5" customHeight="1" outlineLevel="2">
      <c r="A893" s="64">
        <v>6</v>
      </c>
      <c r="B893" s="196">
        <v>2014</v>
      </c>
      <c r="C893" s="197" t="s">
        <v>239</v>
      </c>
      <c r="D893" s="209" t="s">
        <v>148</v>
      </c>
      <c r="E893" s="198" t="s">
        <v>208</v>
      </c>
      <c r="F893" s="415">
        <v>41797</v>
      </c>
      <c r="G893" s="197" t="s">
        <v>1535</v>
      </c>
      <c r="H893" s="199">
        <v>7</v>
      </c>
      <c r="I893" s="298" t="s">
        <v>1</v>
      </c>
      <c r="K893" s="25"/>
      <c r="P893" s="27"/>
    </row>
    <row r="894" spans="1:16" s="26" customFormat="1" ht="10.5" customHeight="1" outlineLevel="2">
      <c r="A894" s="64">
        <v>6</v>
      </c>
      <c r="B894" s="196">
        <v>2014</v>
      </c>
      <c r="C894" s="197" t="s">
        <v>239</v>
      </c>
      <c r="D894" s="209" t="s">
        <v>148</v>
      </c>
      <c r="E894" s="198" t="s">
        <v>208</v>
      </c>
      <c r="F894" s="415">
        <v>41797</v>
      </c>
      <c r="G894" s="197" t="s">
        <v>1536</v>
      </c>
      <c r="H894" s="199">
        <v>10</v>
      </c>
      <c r="I894" s="298" t="s">
        <v>141</v>
      </c>
      <c r="J894" s="13"/>
      <c r="K894" s="25"/>
      <c r="P894" s="27"/>
    </row>
    <row r="895" spans="1:16" s="25" customFormat="1" ht="10.5" customHeight="1" outlineLevel="2">
      <c r="A895" s="64">
        <v>7</v>
      </c>
      <c r="B895" s="196">
        <v>2014</v>
      </c>
      <c r="C895" s="197" t="s">
        <v>239</v>
      </c>
      <c r="D895" s="209" t="s">
        <v>148</v>
      </c>
      <c r="E895" s="198" t="s">
        <v>271</v>
      </c>
      <c r="F895" s="415">
        <v>41825</v>
      </c>
      <c r="G895" s="197" t="s">
        <v>1572</v>
      </c>
      <c r="H895" s="199">
        <v>5</v>
      </c>
      <c r="I895" s="298" t="s">
        <v>249</v>
      </c>
      <c r="J895" s="26"/>
      <c r="L895" s="26"/>
      <c r="M895" s="26"/>
      <c r="P895" s="24"/>
    </row>
    <row r="896" spans="1:16" s="305" customFormat="1" ht="10.5" customHeight="1" outlineLevel="2">
      <c r="A896" s="300">
        <v>9</v>
      </c>
      <c r="B896" s="299">
        <v>2015</v>
      </c>
      <c r="C896" s="301" t="s">
        <v>239</v>
      </c>
      <c r="D896" s="332" t="s">
        <v>148</v>
      </c>
      <c r="E896" s="303" t="s">
        <v>1994</v>
      </c>
      <c r="F896" s="413">
        <v>41825</v>
      </c>
      <c r="G896" s="301" t="s">
        <v>2005</v>
      </c>
      <c r="H896" s="300">
        <v>10</v>
      </c>
      <c r="I896" s="301" t="s">
        <v>327</v>
      </c>
      <c r="P896" s="300"/>
    </row>
    <row r="897" spans="1:16" s="305" customFormat="1" ht="10.5" customHeight="1" outlineLevel="2">
      <c r="A897" s="300">
        <v>9</v>
      </c>
      <c r="B897" s="299">
        <v>2015</v>
      </c>
      <c r="C897" s="301" t="s">
        <v>239</v>
      </c>
      <c r="D897" s="332" t="s">
        <v>148</v>
      </c>
      <c r="E897" s="303" t="s">
        <v>337</v>
      </c>
      <c r="F897" s="413">
        <v>42274</v>
      </c>
      <c r="G897" s="301" t="s">
        <v>2005</v>
      </c>
      <c r="H897" s="300">
        <v>5</v>
      </c>
      <c r="I897" s="301" t="s">
        <v>329</v>
      </c>
      <c r="P897" s="300"/>
    </row>
    <row r="898" spans="1:16" s="305" customFormat="1" ht="10.5" customHeight="1" outlineLevel="2">
      <c r="A898" s="300">
        <v>10</v>
      </c>
      <c r="B898" s="299">
        <v>2015</v>
      </c>
      <c r="C898" s="301" t="s">
        <v>239</v>
      </c>
      <c r="D898" s="301" t="s">
        <v>148</v>
      </c>
      <c r="E898" s="303" t="s">
        <v>286</v>
      </c>
      <c r="F898" s="413">
        <v>42288</v>
      </c>
      <c r="G898" s="301" t="s">
        <v>2075</v>
      </c>
      <c r="H898" s="300">
        <v>10</v>
      </c>
      <c r="I898" s="305" t="s">
        <v>1635</v>
      </c>
      <c r="P898" s="300"/>
    </row>
    <row r="899" spans="1:16" s="305" customFormat="1" ht="10.5" customHeight="1" outlineLevel="1">
      <c r="A899" s="300"/>
      <c r="B899" s="299"/>
      <c r="C899" s="301"/>
      <c r="D899" s="301" t="s">
        <v>109</v>
      </c>
      <c r="E899" s="303"/>
      <c r="F899" s="413"/>
      <c r="G899" s="301"/>
      <c r="H899" s="300">
        <f>SUBTOTAL(9,H891:H898)</f>
        <v>62</v>
      </c>
      <c r="P899" s="300"/>
    </row>
    <row r="900" spans="1:16" s="52" customFormat="1" ht="10.5" customHeight="1" outlineLevel="2">
      <c r="A900" s="36">
        <v>6</v>
      </c>
      <c r="B900" s="36">
        <v>2013</v>
      </c>
      <c r="C900" s="38" t="s">
        <v>239</v>
      </c>
      <c r="D900" s="39" t="s">
        <v>69</v>
      </c>
      <c r="E900" s="38" t="s">
        <v>290</v>
      </c>
      <c r="F900" s="407">
        <v>41336</v>
      </c>
      <c r="G900" s="38" t="s">
        <v>1013</v>
      </c>
      <c r="H900" s="36">
        <v>7</v>
      </c>
      <c r="I900" s="38" t="s">
        <v>365</v>
      </c>
      <c r="J900" s="67"/>
      <c r="K900" s="34"/>
      <c r="L900" s="67"/>
      <c r="M900" s="67"/>
      <c r="P900" s="55"/>
    </row>
    <row r="901" spans="1:16" s="67" customFormat="1" ht="10.5" customHeight="1" outlineLevel="2">
      <c r="A901" s="29">
        <v>3</v>
      </c>
      <c r="B901" s="30">
        <v>2014</v>
      </c>
      <c r="C901" s="31" t="s">
        <v>239</v>
      </c>
      <c r="D901" s="32" t="s">
        <v>69</v>
      </c>
      <c r="E901" s="98" t="s">
        <v>290</v>
      </c>
      <c r="F901" s="406">
        <v>41700</v>
      </c>
      <c r="G901" s="31" t="s">
        <v>1372</v>
      </c>
      <c r="H901" s="29">
        <v>3</v>
      </c>
      <c r="I901" s="31" t="s">
        <v>91</v>
      </c>
      <c r="K901" s="34"/>
      <c r="M901" s="48"/>
      <c r="P901" s="76"/>
    </row>
    <row r="902" spans="1:16" s="67" customFormat="1" ht="10.5" customHeight="1" outlineLevel="1">
      <c r="A902" s="29"/>
      <c r="B902" s="30"/>
      <c r="C902" s="31"/>
      <c r="D902" s="32" t="s">
        <v>70</v>
      </c>
      <c r="E902" s="98"/>
      <c r="F902" s="406"/>
      <c r="G902" s="31"/>
      <c r="H902" s="29">
        <f>SUBTOTAL(9,H900:H901)</f>
        <v>10</v>
      </c>
      <c r="I902" s="31"/>
      <c r="K902" s="34"/>
      <c r="M902" s="48"/>
      <c r="P902" s="76"/>
    </row>
    <row r="903" spans="1:16" s="48" customFormat="1" ht="10.5" customHeight="1" outlineLevel="2">
      <c r="A903" s="36">
        <v>3</v>
      </c>
      <c r="B903" s="36">
        <v>2013</v>
      </c>
      <c r="C903" s="45" t="s">
        <v>240</v>
      </c>
      <c r="D903" s="271" t="s">
        <v>277</v>
      </c>
      <c r="E903" s="38" t="s">
        <v>208</v>
      </c>
      <c r="F903" s="407">
        <v>41434</v>
      </c>
      <c r="G903" s="38" t="s">
        <v>1208</v>
      </c>
      <c r="H903" s="36">
        <v>10</v>
      </c>
      <c r="I903" s="38" t="s">
        <v>179</v>
      </c>
      <c r="J903" s="67"/>
      <c r="K903" s="34"/>
      <c r="L903" s="67"/>
      <c r="M903" s="67"/>
      <c r="P903" s="42"/>
    </row>
    <row r="904" spans="1:16" s="48" customFormat="1" ht="10.5" customHeight="1" outlineLevel="2">
      <c r="A904" s="128">
        <v>10</v>
      </c>
      <c r="B904" s="36">
        <v>2013</v>
      </c>
      <c r="C904" s="45" t="s">
        <v>240</v>
      </c>
      <c r="D904" s="271" t="s">
        <v>277</v>
      </c>
      <c r="E904" s="38" t="s">
        <v>208</v>
      </c>
      <c r="F904" s="407">
        <v>41434</v>
      </c>
      <c r="G904" s="38" t="s">
        <v>1209</v>
      </c>
      <c r="H904" s="36">
        <v>7</v>
      </c>
      <c r="I904" s="38" t="s">
        <v>166</v>
      </c>
      <c r="J904" s="52"/>
      <c r="K904" s="34"/>
      <c r="L904" s="67"/>
      <c r="M904" s="67"/>
      <c r="P904" s="42"/>
    </row>
    <row r="905" spans="1:16" s="67" customFormat="1" ht="10.5" customHeight="1" outlineLevel="2">
      <c r="A905" s="36">
        <v>6</v>
      </c>
      <c r="B905" s="36">
        <v>2013</v>
      </c>
      <c r="C905" s="45" t="s">
        <v>240</v>
      </c>
      <c r="D905" s="271" t="s">
        <v>277</v>
      </c>
      <c r="E905" s="38" t="s">
        <v>208</v>
      </c>
      <c r="F905" s="407">
        <v>41434</v>
      </c>
      <c r="G905" s="38" t="s">
        <v>900</v>
      </c>
      <c r="H905" s="36">
        <v>10</v>
      </c>
      <c r="I905" s="38" t="s">
        <v>135</v>
      </c>
      <c r="J905" s="52"/>
      <c r="K905" s="34"/>
      <c r="M905" s="48"/>
      <c r="P905" s="76"/>
    </row>
    <row r="906" spans="1:16" s="67" customFormat="1" ht="10.5" customHeight="1" outlineLevel="2">
      <c r="A906" s="36">
        <v>6</v>
      </c>
      <c r="B906" s="36">
        <v>2013</v>
      </c>
      <c r="C906" s="45" t="s">
        <v>240</v>
      </c>
      <c r="D906" s="271" t="s">
        <v>277</v>
      </c>
      <c r="E906" s="38" t="s">
        <v>208</v>
      </c>
      <c r="F906" s="407">
        <v>41434</v>
      </c>
      <c r="G906" s="38" t="s">
        <v>1210</v>
      </c>
      <c r="H906" s="36">
        <v>3</v>
      </c>
      <c r="I906" s="38" t="s">
        <v>136</v>
      </c>
      <c r="J906" s="52"/>
      <c r="K906" s="34"/>
      <c r="P906" s="76"/>
    </row>
    <row r="907" spans="1:16" s="67" customFormat="1" ht="10.5" customHeight="1" outlineLevel="2">
      <c r="A907" s="36">
        <v>3</v>
      </c>
      <c r="B907" s="36">
        <v>2013</v>
      </c>
      <c r="C907" s="45" t="s">
        <v>240</v>
      </c>
      <c r="D907" s="271" t="s">
        <v>277</v>
      </c>
      <c r="E907" s="38" t="s">
        <v>1064</v>
      </c>
      <c r="F907" s="407">
        <v>41440</v>
      </c>
      <c r="G907" s="38" t="s">
        <v>1208</v>
      </c>
      <c r="H907" s="36">
        <v>15</v>
      </c>
      <c r="I907" s="135" t="s">
        <v>1211</v>
      </c>
      <c r="J907" s="52"/>
      <c r="K907" s="62"/>
      <c r="L907" s="62"/>
      <c r="P907" s="76"/>
    </row>
    <row r="908" spans="1:16" s="67" customFormat="1" ht="10.5" customHeight="1" outlineLevel="2">
      <c r="A908" s="36">
        <v>3</v>
      </c>
      <c r="B908" s="36">
        <v>2013</v>
      </c>
      <c r="C908" s="45" t="s">
        <v>240</v>
      </c>
      <c r="D908" s="271" t="s">
        <v>277</v>
      </c>
      <c r="E908" s="38" t="s">
        <v>1064</v>
      </c>
      <c r="F908" s="407">
        <v>41440</v>
      </c>
      <c r="G908" s="38" t="s">
        <v>1209</v>
      </c>
      <c r="H908" s="36">
        <v>15</v>
      </c>
      <c r="I908" s="135" t="s">
        <v>1212</v>
      </c>
      <c r="J908" s="62"/>
      <c r="K908" s="34"/>
      <c r="L908" s="52"/>
      <c r="P908" s="76"/>
    </row>
    <row r="909" spans="1:16" s="67" customFormat="1" ht="10.5" customHeight="1" outlineLevel="2">
      <c r="A909" s="36">
        <v>2</v>
      </c>
      <c r="B909" s="36">
        <v>2013</v>
      </c>
      <c r="C909" s="45" t="s">
        <v>240</v>
      </c>
      <c r="D909" s="271" t="s">
        <v>277</v>
      </c>
      <c r="E909" s="38" t="s">
        <v>1064</v>
      </c>
      <c r="F909" s="407">
        <v>41440</v>
      </c>
      <c r="G909" s="38" t="s">
        <v>900</v>
      </c>
      <c r="H909" s="36">
        <v>15</v>
      </c>
      <c r="I909" s="135" t="s">
        <v>825</v>
      </c>
      <c r="J909" s="40"/>
      <c r="K909" s="52"/>
      <c r="L909" s="52"/>
      <c r="P909" s="76"/>
    </row>
    <row r="910" spans="1:16" s="67" customFormat="1" ht="10.5" customHeight="1" outlineLevel="2">
      <c r="A910" s="36">
        <v>10</v>
      </c>
      <c r="B910" s="37">
        <v>2013</v>
      </c>
      <c r="C910" s="38" t="s">
        <v>240</v>
      </c>
      <c r="D910" s="271" t="s">
        <v>277</v>
      </c>
      <c r="E910" s="45" t="s">
        <v>286</v>
      </c>
      <c r="F910" s="407">
        <v>41560</v>
      </c>
      <c r="G910" s="38" t="s">
        <v>1213</v>
      </c>
      <c r="H910" s="36">
        <v>10</v>
      </c>
      <c r="I910" s="38" t="s">
        <v>344</v>
      </c>
      <c r="K910" s="52"/>
      <c r="L910" s="52"/>
      <c r="P910" s="76"/>
    </row>
    <row r="911" spans="1:16" s="67" customFormat="1" ht="10.5" customHeight="1" outlineLevel="2">
      <c r="A911" s="36">
        <v>10</v>
      </c>
      <c r="B911" s="37">
        <v>2013</v>
      </c>
      <c r="C911" s="38" t="s">
        <v>240</v>
      </c>
      <c r="D911" s="271" t="s">
        <v>277</v>
      </c>
      <c r="E911" s="45" t="s">
        <v>286</v>
      </c>
      <c r="F911" s="407">
        <v>41560</v>
      </c>
      <c r="G911" s="38" t="s">
        <v>1214</v>
      </c>
      <c r="H911" s="36">
        <v>7</v>
      </c>
      <c r="I911" s="38" t="s">
        <v>345</v>
      </c>
      <c r="K911" s="52"/>
      <c r="L911" s="52"/>
      <c r="P911" s="76"/>
    </row>
    <row r="912" spans="1:16" s="48" customFormat="1" ht="10.5" customHeight="1" outlineLevel="2">
      <c r="A912" s="36">
        <v>10</v>
      </c>
      <c r="B912" s="37">
        <v>2013</v>
      </c>
      <c r="C912" s="38" t="s">
        <v>240</v>
      </c>
      <c r="D912" s="271" t="s">
        <v>277</v>
      </c>
      <c r="E912" s="45" t="s">
        <v>286</v>
      </c>
      <c r="F912" s="407">
        <v>41560</v>
      </c>
      <c r="G912" s="38" t="s">
        <v>1215</v>
      </c>
      <c r="H912" s="36">
        <v>3</v>
      </c>
      <c r="I912" s="38" t="s">
        <v>151</v>
      </c>
      <c r="J912" s="67"/>
      <c r="K912" s="52"/>
      <c r="L912" s="52"/>
      <c r="M912" s="67"/>
      <c r="P912" s="42"/>
    </row>
    <row r="913" spans="1:16" s="48" customFormat="1" ht="10.5" customHeight="1" outlineLevel="2">
      <c r="A913" s="36">
        <v>10</v>
      </c>
      <c r="B913" s="37">
        <v>2013</v>
      </c>
      <c r="C913" s="38" t="s">
        <v>240</v>
      </c>
      <c r="D913" s="271" t="s">
        <v>277</v>
      </c>
      <c r="E913" s="45" t="s">
        <v>286</v>
      </c>
      <c r="F913" s="407">
        <v>41560</v>
      </c>
      <c r="G913" s="38" t="s">
        <v>1216</v>
      </c>
      <c r="H913" s="36">
        <v>7</v>
      </c>
      <c r="I913" s="38" t="s">
        <v>131</v>
      </c>
      <c r="J913" s="67"/>
      <c r="K913" s="52"/>
      <c r="L913" s="52"/>
      <c r="M913" s="67"/>
      <c r="P913" s="42"/>
    </row>
    <row r="914" spans="1:16" s="48" customFormat="1" ht="10.5" customHeight="1" outlineLevel="2">
      <c r="A914" s="29">
        <v>6</v>
      </c>
      <c r="B914" s="30">
        <v>2014</v>
      </c>
      <c r="C914" s="31" t="s">
        <v>240</v>
      </c>
      <c r="D914" s="32" t="s">
        <v>277</v>
      </c>
      <c r="E914" s="98" t="s">
        <v>208</v>
      </c>
      <c r="F914" s="406">
        <v>41797</v>
      </c>
      <c r="G914" s="31" t="s">
        <v>1537</v>
      </c>
      <c r="H914" s="126">
        <v>3</v>
      </c>
      <c r="I914" s="130" t="s">
        <v>183</v>
      </c>
      <c r="J914" s="67"/>
      <c r="K914" s="52"/>
      <c r="L914" s="52"/>
      <c r="M914" s="67"/>
      <c r="P914" s="42"/>
    </row>
    <row r="915" spans="1:16" s="67" customFormat="1" ht="10.5" customHeight="1" outlineLevel="2">
      <c r="A915" s="29">
        <v>6</v>
      </c>
      <c r="B915" s="30">
        <v>2014</v>
      </c>
      <c r="C915" s="31" t="s">
        <v>240</v>
      </c>
      <c r="D915" s="32" t="s">
        <v>277</v>
      </c>
      <c r="E915" s="98" t="s">
        <v>208</v>
      </c>
      <c r="F915" s="406">
        <v>41797</v>
      </c>
      <c r="G915" s="31" t="s">
        <v>1538</v>
      </c>
      <c r="H915" s="126">
        <v>10</v>
      </c>
      <c r="I915" s="130" t="s">
        <v>179</v>
      </c>
      <c r="K915" s="52"/>
      <c r="L915" s="52"/>
      <c r="P915" s="76"/>
    </row>
    <row r="916" spans="1:12" ht="10.5" customHeight="1" outlineLevel="2">
      <c r="A916" s="29">
        <v>6</v>
      </c>
      <c r="B916" s="30">
        <v>2014</v>
      </c>
      <c r="C916" s="31" t="s">
        <v>240</v>
      </c>
      <c r="D916" s="32" t="s">
        <v>277</v>
      </c>
      <c r="E916" s="98" t="s">
        <v>208</v>
      </c>
      <c r="F916" s="406">
        <v>41797</v>
      </c>
      <c r="G916" s="31" t="s">
        <v>1539</v>
      </c>
      <c r="H916" s="126">
        <v>10</v>
      </c>
      <c r="I916" s="130" t="s">
        <v>180</v>
      </c>
      <c r="J916" s="67"/>
      <c r="K916" s="52"/>
      <c r="L916" s="52"/>
    </row>
    <row r="917" spans="1:16" s="67" customFormat="1" ht="10.5" customHeight="1" outlineLevel="2">
      <c r="A917" s="29">
        <v>6</v>
      </c>
      <c r="B917" s="30">
        <v>2014</v>
      </c>
      <c r="C917" s="31" t="s">
        <v>240</v>
      </c>
      <c r="D917" s="32" t="s">
        <v>277</v>
      </c>
      <c r="E917" s="98" t="s">
        <v>208</v>
      </c>
      <c r="F917" s="406">
        <v>41797</v>
      </c>
      <c r="G917" s="31" t="s">
        <v>1540</v>
      </c>
      <c r="H917" s="126">
        <v>3</v>
      </c>
      <c r="I917" s="130" t="s">
        <v>215</v>
      </c>
      <c r="K917" s="34"/>
      <c r="L917" s="52"/>
      <c r="M917" s="52"/>
      <c r="P917" s="76"/>
    </row>
    <row r="918" spans="1:16" s="67" customFormat="1" ht="10.5" customHeight="1" outlineLevel="2">
      <c r="A918" s="29">
        <v>6</v>
      </c>
      <c r="B918" s="30">
        <v>2014</v>
      </c>
      <c r="C918" s="31" t="s">
        <v>240</v>
      </c>
      <c r="D918" s="32" t="s">
        <v>277</v>
      </c>
      <c r="E918" s="98" t="s">
        <v>208</v>
      </c>
      <c r="F918" s="406">
        <v>41797</v>
      </c>
      <c r="G918" s="31" t="s">
        <v>1541</v>
      </c>
      <c r="H918" s="126">
        <v>7</v>
      </c>
      <c r="I918" s="130" t="s">
        <v>370</v>
      </c>
      <c r="K918" s="34"/>
      <c r="L918" s="52"/>
      <c r="M918" s="52"/>
      <c r="P918" s="76"/>
    </row>
    <row r="919" spans="1:16" s="67" customFormat="1" ht="10.5" customHeight="1" outlineLevel="2">
      <c r="A919" s="29">
        <v>6</v>
      </c>
      <c r="B919" s="30">
        <v>2014</v>
      </c>
      <c r="C919" s="31" t="s">
        <v>240</v>
      </c>
      <c r="D919" s="32" t="s">
        <v>277</v>
      </c>
      <c r="E919" s="98" t="s">
        <v>208</v>
      </c>
      <c r="F919" s="406">
        <v>41797</v>
      </c>
      <c r="G919" s="31" t="s">
        <v>1542</v>
      </c>
      <c r="H919" s="126">
        <v>10</v>
      </c>
      <c r="I919" s="130" t="s">
        <v>181</v>
      </c>
      <c r="K919" s="34"/>
      <c r="L919" s="52"/>
      <c r="M919" s="52"/>
      <c r="P919" s="76"/>
    </row>
    <row r="920" spans="1:16" s="67" customFormat="1" ht="10.5" customHeight="1" outlineLevel="2">
      <c r="A920" s="29">
        <v>6</v>
      </c>
      <c r="B920" s="30">
        <v>2014</v>
      </c>
      <c r="C920" s="31" t="s">
        <v>240</v>
      </c>
      <c r="D920" s="32" t="s">
        <v>277</v>
      </c>
      <c r="E920" s="98" t="s">
        <v>208</v>
      </c>
      <c r="F920" s="406">
        <v>41797</v>
      </c>
      <c r="G920" s="31" t="s">
        <v>1543</v>
      </c>
      <c r="H920" s="126">
        <v>7</v>
      </c>
      <c r="I920" s="130" t="s">
        <v>150</v>
      </c>
      <c r="K920" s="34"/>
      <c r="L920" s="34"/>
      <c r="M920" s="52"/>
      <c r="P920" s="76"/>
    </row>
    <row r="921" spans="1:16" s="67" customFormat="1" ht="10.5" customHeight="1" outlineLevel="2">
      <c r="A921" s="29">
        <v>6</v>
      </c>
      <c r="B921" s="30">
        <v>2014</v>
      </c>
      <c r="C921" s="31" t="s">
        <v>240</v>
      </c>
      <c r="D921" s="32" t="s">
        <v>277</v>
      </c>
      <c r="E921" s="98" t="s">
        <v>1453</v>
      </c>
      <c r="F921" s="406">
        <v>41804</v>
      </c>
      <c r="G921" s="31" t="s">
        <v>1541</v>
      </c>
      <c r="H921" s="126">
        <v>15</v>
      </c>
      <c r="I921" s="130" t="s">
        <v>1544</v>
      </c>
      <c r="L921" s="34"/>
      <c r="M921" s="52"/>
      <c r="P921" s="76"/>
    </row>
    <row r="922" spans="1:16" s="67" customFormat="1" ht="10.5" customHeight="1" outlineLevel="2">
      <c r="A922" s="29">
        <v>6</v>
      </c>
      <c r="B922" s="30">
        <v>2014</v>
      </c>
      <c r="C922" s="31" t="s">
        <v>240</v>
      </c>
      <c r="D922" s="32" t="s">
        <v>277</v>
      </c>
      <c r="E922" s="98" t="s">
        <v>1453</v>
      </c>
      <c r="F922" s="406">
        <v>41804</v>
      </c>
      <c r="G922" s="31" t="s">
        <v>1537</v>
      </c>
      <c r="H922" s="126">
        <v>15</v>
      </c>
      <c r="I922" s="149" t="s">
        <v>1545</v>
      </c>
      <c r="L922" s="34"/>
      <c r="M922" s="52"/>
      <c r="P922" s="76"/>
    </row>
    <row r="923" spans="1:16" s="67" customFormat="1" ht="10.5" customHeight="1" outlineLevel="2">
      <c r="A923" s="29">
        <v>10</v>
      </c>
      <c r="B923" s="29">
        <v>2014</v>
      </c>
      <c r="C923" s="31" t="s">
        <v>240</v>
      </c>
      <c r="D923" s="104" t="s">
        <v>277</v>
      </c>
      <c r="E923" s="31" t="s">
        <v>286</v>
      </c>
      <c r="F923" s="409">
        <v>41924</v>
      </c>
      <c r="G923" s="31" t="s">
        <v>1659</v>
      </c>
      <c r="H923" s="29">
        <v>7</v>
      </c>
      <c r="I923" s="31" t="s">
        <v>321</v>
      </c>
      <c r="M923" s="52"/>
      <c r="P923" s="76"/>
    </row>
    <row r="924" spans="1:16" s="67" customFormat="1" ht="10.5" customHeight="1" outlineLevel="2">
      <c r="A924" s="29">
        <v>10</v>
      </c>
      <c r="B924" s="29">
        <v>2014</v>
      </c>
      <c r="C924" s="31" t="s">
        <v>240</v>
      </c>
      <c r="D924" s="104" t="s">
        <v>277</v>
      </c>
      <c r="E924" s="31" t="s">
        <v>286</v>
      </c>
      <c r="F924" s="409">
        <v>41924</v>
      </c>
      <c r="G924" s="31" t="s">
        <v>1660</v>
      </c>
      <c r="H924" s="29">
        <v>3</v>
      </c>
      <c r="I924" s="31" t="s">
        <v>299</v>
      </c>
      <c r="L924" s="94"/>
      <c r="M924" s="52"/>
      <c r="P924" s="76"/>
    </row>
    <row r="925" spans="1:16" s="67" customFormat="1" ht="10.5" customHeight="1" outlineLevel="2">
      <c r="A925" s="29">
        <v>10</v>
      </c>
      <c r="B925" s="29">
        <v>2014</v>
      </c>
      <c r="C925" s="31" t="s">
        <v>240</v>
      </c>
      <c r="D925" s="104" t="s">
        <v>277</v>
      </c>
      <c r="E925" s="31" t="s">
        <v>286</v>
      </c>
      <c r="F925" s="409">
        <v>41924</v>
      </c>
      <c r="G925" s="31" t="s">
        <v>1661</v>
      </c>
      <c r="H925" s="29">
        <v>10</v>
      </c>
      <c r="I925" s="31" t="s">
        <v>464</v>
      </c>
      <c r="L925" s="48"/>
      <c r="M925" s="52"/>
      <c r="P925" s="76"/>
    </row>
    <row r="926" spans="1:16" s="52" customFormat="1" ht="10.5" customHeight="1" outlineLevel="2">
      <c r="A926" s="29">
        <v>10</v>
      </c>
      <c r="B926" s="29">
        <v>2014</v>
      </c>
      <c r="C926" s="31" t="s">
        <v>240</v>
      </c>
      <c r="D926" s="104" t="s">
        <v>277</v>
      </c>
      <c r="E926" s="31" t="s">
        <v>286</v>
      </c>
      <c r="F926" s="409">
        <v>41924</v>
      </c>
      <c r="G926" s="31" t="s">
        <v>1662</v>
      </c>
      <c r="H926" s="29">
        <v>7</v>
      </c>
      <c r="I926" s="31" t="s">
        <v>851</v>
      </c>
      <c r="J926" s="67"/>
      <c r="K926" s="62"/>
      <c r="L926" s="62"/>
      <c r="P926" s="55"/>
    </row>
    <row r="927" spans="1:16" s="52" customFormat="1" ht="10.5" customHeight="1" outlineLevel="2">
      <c r="A927" s="29">
        <v>10</v>
      </c>
      <c r="B927" s="29">
        <v>2014</v>
      </c>
      <c r="C927" s="31" t="s">
        <v>240</v>
      </c>
      <c r="D927" s="104" t="s">
        <v>277</v>
      </c>
      <c r="E927" s="31" t="s">
        <v>286</v>
      </c>
      <c r="F927" s="409">
        <v>41924</v>
      </c>
      <c r="G927" s="31" t="s">
        <v>1663</v>
      </c>
      <c r="H927" s="29">
        <v>10</v>
      </c>
      <c r="I927" s="31" t="s">
        <v>314</v>
      </c>
      <c r="J927" s="62"/>
      <c r="K927" s="62"/>
      <c r="L927" s="62"/>
      <c r="P927" s="55"/>
    </row>
    <row r="928" spans="1:16" s="52" customFormat="1" ht="10.5" customHeight="1" outlineLevel="2">
      <c r="A928" s="29">
        <v>10</v>
      </c>
      <c r="B928" s="29">
        <v>2014</v>
      </c>
      <c r="C928" s="31" t="s">
        <v>240</v>
      </c>
      <c r="D928" s="104" t="s">
        <v>277</v>
      </c>
      <c r="E928" s="31" t="s">
        <v>286</v>
      </c>
      <c r="F928" s="409">
        <v>41924</v>
      </c>
      <c r="G928" s="31" t="s">
        <v>1664</v>
      </c>
      <c r="H928" s="29">
        <v>7</v>
      </c>
      <c r="I928" s="31" t="s">
        <v>323</v>
      </c>
      <c r="J928" s="62"/>
      <c r="K928" s="67"/>
      <c r="L928" s="67"/>
      <c r="P928" s="55"/>
    </row>
    <row r="929" spans="1:16" s="52" customFormat="1" ht="10.5" customHeight="1" outlineLevel="2">
      <c r="A929" s="29">
        <v>10</v>
      </c>
      <c r="B929" s="29">
        <v>2014</v>
      </c>
      <c r="C929" s="31" t="s">
        <v>240</v>
      </c>
      <c r="D929" s="104" t="s">
        <v>277</v>
      </c>
      <c r="E929" s="31" t="s">
        <v>286</v>
      </c>
      <c r="F929" s="409">
        <v>41924</v>
      </c>
      <c r="G929" s="31" t="s">
        <v>1665</v>
      </c>
      <c r="H929" s="29">
        <v>10</v>
      </c>
      <c r="I929" s="31" t="s">
        <v>344</v>
      </c>
      <c r="J929" s="67"/>
      <c r="K929" s="67"/>
      <c r="L929" s="67"/>
      <c r="M929" s="34"/>
      <c r="P929" s="55"/>
    </row>
    <row r="930" spans="1:16" s="52" customFormat="1" ht="10.5" customHeight="1" outlineLevel="2">
      <c r="A930" s="29">
        <v>10</v>
      </c>
      <c r="B930" s="29">
        <v>2014</v>
      </c>
      <c r="C930" s="31" t="s">
        <v>240</v>
      </c>
      <c r="D930" s="104" t="s">
        <v>277</v>
      </c>
      <c r="E930" s="31" t="s">
        <v>286</v>
      </c>
      <c r="F930" s="409">
        <v>41924</v>
      </c>
      <c r="G930" s="31" t="s">
        <v>1666</v>
      </c>
      <c r="H930" s="29">
        <v>7</v>
      </c>
      <c r="I930" s="31" t="s">
        <v>345</v>
      </c>
      <c r="J930" s="67"/>
      <c r="K930" s="67"/>
      <c r="L930" s="67"/>
      <c r="M930" s="34"/>
      <c r="P930" s="55"/>
    </row>
    <row r="931" spans="1:16" s="52" customFormat="1" ht="10.5" customHeight="1" outlineLevel="2">
      <c r="A931" s="29">
        <v>10</v>
      </c>
      <c r="B931" s="29">
        <v>2014</v>
      </c>
      <c r="C931" s="31" t="s">
        <v>240</v>
      </c>
      <c r="D931" s="104" t="s">
        <v>277</v>
      </c>
      <c r="E931" s="31" t="s">
        <v>286</v>
      </c>
      <c r="F931" s="409">
        <v>41924</v>
      </c>
      <c r="G931" s="31" t="s">
        <v>1667</v>
      </c>
      <c r="H931" s="29">
        <v>7</v>
      </c>
      <c r="I931" s="31" t="s">
        <v>23</v>
      </c>
      <c r="J931" s="67"/>
      <c r="K931" s="67"/>
      <c r="L931" s="67"/>
      <c r="M931" s="34"/>
      <c r="P931" s="55"/>
    </row>
    <row r="932" spans="1:16" s="52" customFormat="1" ht="10.5" customHeight="1" outlineLevel="2">
      <c r="A932" s="29">
        <v>10</v>
      </c>
      <c r="B932" s="29">
        <v>2014</v>
      </c>
      <c r="C932" s="31" t="s">
        <v>240</v>
      </c>
      <c r="D932" s="104" t="s">
        <v>277</v>
      </c>
      <c r="E932" s="31" t="s">
        <v>286</v>
      </c>
      <c r="F932" s="409">
        <v>41924</v>
      </c>
      <c r="G932" s="31" t="s">
        <v>1668</v>
      </c>
      <c r="H932" s="29">
        <v>3</v>
      </c>
      <c r="I932" s="31" t="s">
        <v>477</v>
      </c>
      <c r="J932" s="67"/>
      <c r="L932" s="67"/>
      <c r="M932" s="67"/>
      <c r="P932" s="55"/>
    </row>
    <row r="933" spans="1:20" s="95" customFormat="1" ht="10.5" customHeight="1" outlineLevel="2">
      <c r="A933" s="29">
        <v>10</v>
      </c>
      <c r="B933" s="29">
        <v>2014</v>
      </c>
      <c r="C933" s="31" t="s">
        <v>240</v>
      </c>
      <c r="D933" s="104" t="s">
        <v>277</v>
      </c>
      <c r="E933" s="31" t="s">
        <v>286</v>
      </c>
      <c r="F933" s="409">
        <v>41924</v>
      </c>
      <c r="G933" s="31" t="s">
        <v>1669</v>
      </c>
      <c r="H933" s="29">
        <v>10</v>
      </c>
      <c r="I933" s="31" t="s">
        <v>17</v>
      </c>
      <c r="J933" s="58"/>
      <c r="K933" s="52"/>
      <c r="L933" s="67"/>
      <c r="M933" s="94"/>
      <c r="N933" s="52"/>
      <c r="O933" s="52"/>
      <c r="P933" s="55"/>
      <c r="Q933" s="52"/>
      <c r="R933" s="52"/>
      <c r="S933" s="52"/>
      <c r="T933" s="52"/>
    </row>
    <row r="934" spans="1:16" s="67" customFormat="1" ht="10.5" customHeight="1" outlineLevel="2">
      <c r="A934" s="270">
        <v>6</v>
      </c>
      <c r="B934" s="270">
        <v>2015</v>
      </c>
      <c r="C934" s="274" t="s">
        <v>240</v>
      </c>
      <c r="D934" s="274" t="s">
        <v>277</v>
      </c>
      <c r="E934" s="274" t="s">
        <v>208</v>
      </c>
      <c r="F934" s="408">
        <v>42169</v>
      </c>
      <c r="G934" s="274" t="s">
        <v>1946</v>
      </c>
      <c r="H934" s="270">
        <v>10</v>
      </c>
      <c r="I934" s="274" t="s">
        <v>178</v>
      </c>
      <c r="J934" s="269"/>
      <c r="K934" s="269"/>
      <c r="L934" s="269"/>
      <c r="P934" s="76"/>
    </row>
    <row r="935" spans="1:16" s="67" customFormat="1" ht="10.5" customHeight="1" outlineLevel="2">
      <c r="A935" s="270">
        <v>6</v>
      </c>
      <c r="B935" s="270">
        <v>2015</v>
      </c>
      <c r="C935" s="274" t="s">
        <v>240</v>
      </c>
      <c r="D935" s="274" t="s">
        <v>277</v>
      </c>
      <c r="E935" s="274" t="s">
        <v>208</v>
      </c>
      <c r="F935" s="408">
        <v>42169</v>
      </c>
      <c r="G935" s="274" t="s">
        <v>1947</v>
      </c>
      <c r="H935" s="270">
        <v>10</v>
      </c>
      <c r="I935" s="274" t="s">
        <v>149</v>
      </c>
      <c r="J935" s="269"/>
      <c r="K935" s="269"/>
      <c r="L935" s="269"/>
      <c r="P935" s="76"/>
    </row>
    <row r="936" spans="1:16" s="67" customFormat="1" ht="10.5" customHeight="1" outlineLevel="2">
      <c r="A936" s="270">
        <v>6</v>
      </c>
      <c r="B936" s="270">
        <v>2015</v>
      </c>
      <c r="C936" s="274" t="s">
        <v>240</v>
      </c>
      <c r="D936" s="274" t="s">
        <v>277</v>
      </c>
      <c r="E936" s="274" t="s">
        <v>208</v>
      </c>
      <c r="F936" s="408">
        <v>42169</v>
      </c>
      <c r="G936" s="274" t="s">
        <v>1948</v>
      </c>
      <c r="H936" s="270">
        <v>3</v>
      </c>
      <c r="I936" s="274" t="s">
        <v>136</v>
      </c>
      <c r="J936" s="269"/>
      <c r="K936" s="269"/>
      <c r="L936" s="269"/>
      <c r="P936" s="76"/>
    </row>
    <row r="937" spans="1:16" s="67" customFormat="1" ht="10.5" customHeight="1" outlineLevel="2">
      <c r="A937" s="270">
        <v>6</v>
      </c>
      <c r="B937" s="270">
        <v>2015</v>
      </c>
      <c r="C937" s="274" t="s">
        <v>240</v>
      </c>
      <c r="D937" s="274" t="s">
        <v>277</v>
      </c>
      <c r="E937" s="274" t="s">
        <v>1965</v>
      </c>
      <c r="F937" s="408">
        <v>42176</v>
      </c>
      <c r="G937" s="274" t="s">
        <v>1947</v>
      </c>
      <c r="H937" s="270">
        <v>10</v>
      </c>
      <c r="I937" s="370" t="s">
        <v>1985</v>
      </c>
      <c r="J937" s="269"/>
      <c r="K937" s="269"/>
      <c r="L937" s="269"/>
      <c r="P937" s="76"/>
    </row>
    <row r="938" spans="1:16" s="269" customFormat="1" ht="10.5" customHeight="1" outlineLevel="2">
      <c r="A938" s="270">
        <v>10</v>
      </c>
      <c r="B938" s="273">
        <v>2015</v>
      </c>
      <c r="C938" s="274" t="s">
        <v>240</v>
      </c>
      <c r="D938" s="274" t="s">
        <v>277</v>
      </c>
      <c r="E938" s="276" t="s">
        <v>286</v>
      </c>
      <c r="F938" s="408">
        <v>42288</v>
      </c>
      <c r="G938" s="274" t="s">
        <v>2076</v>
      </c>
      <c r="H938" s="270">
        <v>7</v>
      </c>
      <c r="I938" s="269" t="s">
        <v>373</v>
      </c>
      <c r="P938" s="270"/>
    </row>
    <row r="939" spans="1:16" s="269" customFormat="1" ht="10.5" customHeight="1" outlineLevel="2">
      <c r="A939" s="270">
        <v>10</v>
      </c>
      <c r="B939" s="273">
        <v>2015</v>
      </c>
      <c r="C939" s="274" t="s">
        <v>240</v>
      </c>
      <c r="D939" s="274" t="s">
        <v>277</v>
      </c>
      <c r="E939" s="276" t="s">
        <v>286</v>
      </c>
      <c r="F939" s="408">
        <v>42288</v>
      </c>
      <c r="G939" s="274" t="s">
        <v>2077</v>
      </c>
      <c r="H939" s="270">
        <v>10</v>
      </c>
      <c r="I939" s="269" t="s">
        <v>468</v>
      </c>
      <c r="P939" s="270"/>
    </row>
    <row r="940" spans="1:16" s="269" customFormat="1" ht="10.5" customHeight="1" outlineLevel="2">
      <c r="A940" s="270">
        <v>10</v>
      </c>
      <c r="B940" s="273">
        <v>2015</v>
      </c>
      <c r="C940" s="274" t="s">
        <v>240</v>
      </c>
      <c r="D940" s="274" t="s">
        <v>277</v>
      </c>
      <c r="E940" s="276" t="s">
        <v>286</v>
      </c>
      <c r="F940" s="408">
        <v>42288</v>
      </c>
      <c r="G940" s="274" t="s">
        <v>2078</v>
      </c>
      <c r="H940" s="270">
        <v>7</v>
      </c>
      <c r="I940" s="269" t="s">
        <v>323</v>
      </c>
      <c r="P940" s="270"/>
    </row>
    <row r="941" spans="1:16" s="269" customFormat="1" ht="10.5" customHeight="1" outlineLevel="2">
      <c r="A941" s="270">
        <v>10</v>
      </c>
      <c r="B941" s="273">
        <v>2015</v>
      </c>
      <c r="C941" s="274" t="s">
        <v>240</v>
      </c>
      <c r="D941" s="274" t="s">
        <v>277</v>
      </c>
      <c r="E941" s="276" t="s">
        <v>286</v>
      </c>
      <c r="F941" s="408">
        <v>42288</v>
      </c>
      <c r="G941" s="274" t="s">
        <v>2079</v>
      </c>
      <c r="H941" s="270">
        <v>10</v>
      </c>
      <c r="I941" s="269" t="s">
        <v>312</v>
      </c>
      <c r="P941" s="270"/>
    </row>
    <row r="942" spans="1:16" s="269" customFormat="1" ht="10.5" customHeight="1" outlineLevel="2">
      <c r="A942" s="270">
        <v>10</v>
      </c>
      <c r="B942" s="273">
        <v>2015</v>
      </c>
      <c r="C942" s="274" t="s">
        <v>240</v>
      </c>
      <c r="D942" s="274" t="s">
        <v>277</v>
      </c>
      <c r="E942" s="276" t="s">
        <v>286</v>
      </c>
      <c r="F942" s="408">
        <v>42288</v>
      </c>
      <c r="G942" s="274" t="s">
        <v>2080</v>
      </c>
      <c r="H942" s="270">
        <v>10</v>
      </c>
      <c r="I942" s="269" t="s">
        <v>17</v>
      </c>
      <c r="P942" s="270"/>
    </row>
    <row r="943" spans="1:16" s="269" customFormat="1" ht="10.5" customHeight="1" outlineLevel="2">
      <c r="A943" s="270">
        <v>10</v>
      </c>
      <c r="B943" s="273">
        <v>2015</v>
      </c>
      <c r="C943" s="274" t="s">
        <v>240</v>
      </c>
      <c r="D943" s="274" t="s">
        <v>277</v>
      </c>
      <c r="E943" s="276" t="s">
        <v>286</v>
      </c>
      <c r="F943" s="408">
        <v>42288</v>
      </c>
      <c r="G943" s="274" t="s">
        <v>2081</v>
      </c>
      <c r="H943" s="270">
        <v>3</v>
      </c>
      <c r="I943" s="269" t="s">
        <v>24</v>
      </c>
      <c r="P943" s="270"/>
    </row>
    <row r="944" spans="1:16" s="269" customFormat="1" ht="10.5" customHeight="1" outlineLevel="1">
      <c r="A944" s="270"/>
      <c r="B944" s="273"/>
      <c r="C944" s="274"/>
      <c r="D944" s="274" t="s">
        <v>282</v>
      </c>
      <c r="E944" s="276"/>
      <c r="F944" s="408"/>
      <c r="G944" s="274"/>
      <c r="H944" s="270">
        <f>SUBTOTAL(9,H903:H943)</f>
        <v>343</v>
      </c>
      <c r="P944" s="270"/>
    </row>
    <row r="945" spans="1:20" s="95" customFormat="1" ht="10.5" customHeight="1" outlineLevel="2">
      <c r="A945" s="36">
        <v>2</v>
      </c>
      <c r="B945" s="37">
        <v>2013</v>
      </c>
      <c r="C945" s="38" t="s">
        <v>296</v>
      </c>
      <c r="D945" s="271" t="s">
        <v>1217</v>
      </c>
      <c r="E945" s="45" t="s">
        <v>286</v>
      </c>
      <c r="F945" s="407">
        <v>41560</v>
      </c>
      <c r="G945" s="38" t="s">
        <v>1218</v>
      </c>
      <c r="H945" s="36">
        <v>7</v>
      </c>
      <c r="I945" s="38" t="s">
        <v>454</v>
      </c>
      <c r="J945" s="67"/>
      <c r="K945" s="52"/>
      <c r="L945" s="58"/>
      <c r="M945" s="48"/>
      <c r="N945" s="52"/>
      <c r="O945" s="52"/>
      <c r="P945" s="55"/>
      <c r="Q945" s="52"/>
      <c r="R945" s="52"/>
      <c r="S945" s="52"/>
      <c r="T945" s="52"/>
    </row>
    <row r="946" spans="1:20" s="154" customFormat="1" ht="10.5" customHeight="1" outlineLevel="2">
      <c r="A946" s="29">
        <v>10</v>
      </c>
      <c r="B946" s="29">
        <v>2014</v>
      </c>
      <c r="C946" s="62" t="s">
        <v>296</v>
      </c>
      <c r="D946" s="104" t="s">
        <v>1217</v>
      </c>
      <c r="E946" s="31" t="s">
        <v>286</v>
      </c>
      <c r="F946" s="409">
        <v>41924</v>
      </c>
      <c r="G946" s="31" t="s">
        <v>1670</v>
      </c>
      <c r="H946" s="29">
        <v>7</v>
      </c>
      <c r="I946" s="31" t="s">
        <v>316</v>
      </c>
      <c r="J946" s="52"/>
      <c r="K946" s="52"/>
      <c r="L946" s="58"/>
      <c r="M946" s="62"/>
      <c r="N946" s="62"/>
      <c r="O946" s="62"/>
      <c r="P946" s="29"/>
      <c r="Q946" s="62"/>
      <c r="R946" s="62"/>
      <c r="S946" s="62"/>
      <c r="T946" s="62"/>
    </row>
    <row r="947" spans="1:20" s="154" customFormat="1" ht="10.5" customHeight="1" outlineLevel="1">
      <c r="A947" s="29"/>
      <c r="B947" s="29"/>
      <c r="C947" s="62"/>
      <c r="D947" s="104" t="s">
        <v>1219</v>
      </c>
      <c r="E947" s="31"/>
      <c r="F947" s="409"/>
      <c r="G947" s="31"/>
      <c r="H947" s="29">
        <f>SUBTOTAL(9,H945:H946)</f>
        <v>14</v>
      </c>
      <c r="I947" s="31"/>
      <c r="J947" s="52"/>
      <c r="K947" s="52"/>
      <c r="L947" s="58"/>
      <c r="M947" s="62"/>
      <c r="N947" s="62"/>
      <c r="O947" s="62"/>
      <c r="P947" s="29"/>
      <c r="Q947" s="62"/>
      <c r="R947" s="62"/>
      <c r="S947" s="62"/>
      <c r="T947" s="62"/>
    </row>
    <row r="948" spans="1:20" s="154" customFormat="1" ht="10.5" customHeight="1" outlineLevel="2">
      <c r="A948" s="36">
        <v>6</v>
      </c>
      <c r="B948" s="36">
        <v>2013</v>
      </c>
      <c r="C948" s="38" t="s">
        <v>239</v>
      </c>
      <c r="D948" s="39" t="s">
        <v>229</v>
      </c>
      <c r="E948" s="38" t="s">
        <v>290</v>
      </c>
      <c r="F948" s="407">
        <v>41336</v>
      </c>
      <c r="G948" s="38" t="s">
        <v>1014</v>
      </c>
      <c r="H948" s="36">
        <v>3</v>
      </c>
      <c r="I948" s="38" t="s">
        <v>349</v>
      </c>
      <c r="J948" s="52"/>
      <c r="K948" s="62"/>
      <c r="L948" s="62"/>
      <c r="M948" s="62"/>
      <c r="N948" s="62"/>
      <c r="O948" s="62"/>
      <c r="P948" s="29"/>
      <c r="Q948" s="62"/>
      <c r="R948" s="62"/>
      <c r="S948" s="62"/>
      <c r="T948" s="62"/>
    </row>
    <row r="949" spans="1:16" s="67" customFormat="1" ht="10.5" customHeight="1" outlineLevel="2">
      <c r="A949" s="36">
        <v>6</v>
      </c>
      <c r="B949" s="36">
        <v>2013</v>
      </c>
      <c r="C949" s="38" t="s">
        <v>239</v>
      </c>
      <c r="D949" s="39" t="s">
        <v>229</v>
      </c>
      <c r="E949" s="38" t="s">
        <v>290</v>
      </c>
      <c r="F949" s="407">
        <v>41336</v>
      </c>
      <c r="G949" s="38" t="s">
        <v>1015</v>
      </c>
      <c r="H949" s="36">
        <v>10</v>
      </c>
      <c r="I949" s="38" t="s">
        <v>84</v>
      </c>
      <c r="J949" s="62"/>
      <c r="K949" s="62"/>
      <c r="L949" s="62"/>
      <c r="P949" s="76"/>
    </row>
    <row r="950" spans="1:16" s="269" customFormat="1" ht="10.5" customHeight="1" outlineLevel="2">
      <c r="A950" s="270">
        <v>10</v>
      </c>
      <c r="B950" s="273">
        <v>2015</v>
      </c>
      <c r="C950" s="274" t="s">
        <v>239</v>
      </c>
      <c r="D950" s="274" t="s">
        <v>229</v>
      </c>
      <c r="E950" s="276" t="s">
        <v>286</v>
      </c>
      <c r="F950" s="408">
        <v>42288</v>
      </c>
      <c r="G950" s="274" t="s">
        <v>2082</v>
      </c>
      <c r="H950" s="270">
        <v>10</v>
      </c>
      <c r="I950" s="269" t="s">
        <v>344</v>
      </c>
      <c r="P950" s="270"/>
    </row>
    <row r="951" spans="1:16" s="269" customFormat="1" ht="10.5" customHeight="1" outlineLevel="2">
      <c r="A951" s="270">
        <v>10</v>
      </c>
      <c r="B951" s="273">
        <v>2015</v>
      </c>
      <c r="C951" s="274" t="s">
        <v>239</v>
      </c>
      <c r="D951" s="274" t="s">
        <v>229</v>
      </c>
      <c r="E951" s="276" t="s">
        <v>286</v>
      </c>
      <c r="F951" s="408">
        <v>42288</v>
      </c>
      <c r="G951" s="274" t="s">
        <v>2083</v>
      </c>
      <c r="H951" s="270">
        <v>3</v>
      </c>
      <c r="I951" s="269" t="s">
        <v>346</v>
      </c>
      <c r="P951" s="270"/>
    </row>
    <row r="952" spans="1:16" s="269" customFormat="1" ht="10.5" customHeight="1" outlineLevel="1">
      <c r="A952" s="270"/>
      <c r="B952" s="273"/>
      <c r="C952" s="274"/>
      <c r="D952" s="274" t="s">
        <v>230</v>
      </c>
      <c r="E952" s="276"/>
      <c r="F952" s="408"/>
      <c r="G952" s="274"/>
      <c r="H952" s="270">
        <f>SUBTOTAL(9,H948:H951)</f>
        <v>26</v>
      </c>
      <c r="P952" s="270"/>
    </row>
    <row r="953" spans="1:16" s="67" customFormat="1" ht="10.5" customHeight="1" outlineLevel="2">
      <c r="A953" s="36">
        <v>6</v>
      </c>
      <c r="B953" s="36">
        <v>2013</v>
      </c>
      <c r="C953" s="38" t="s">
        <v>239</v>
      </c>
      <c r="D953" s="39" t="s">
        <v>1016</v>
      </c>
      <c r="E953" s="38" t="s">
        <v>290</v>
      </c>
      <c r="F953" s="407">
        <v>41336</v>
      </c>
      <c r="G953" s="38" t="s">
        <v>1017</v>
      </c>
      <c r="H953" s="36">
        <v>3</v>
      </c>
      <c r="I953" s="38" t="s">
        <v>355</v>
      </c>
      <c r="J953" s="52"/>
      <c r="P953" s="76"/>
    </row>
    <row r="954" spans="1:16" s="67" customFormat="1" ht="10.5" customHeight="1" outlineLevel="1">
      <c r="A954" s="36"/>
      <c r="B954" s="36"/>
      <c r="C954" s="38"/>
      <c r="D954" s="39" t="s">
        <v>1018</v>
      </c>
      <c r="E954" s="38"/>
      <c r="F954" s="407"/>
      <c r="G954" s="38"/>
      <c r="H954" s="36">
        <f>SUBTOTAL(9,H953:H953)</f>
        <v>3</v>
      </c>
      <c r="I954" s="38"/>
      <c r="J954" s="52"/>
      <c r="P954" s="76"/>
    </row>
    <row r="955" spans="1:16" s="58" customFormat="1" ht="10.5" customHeight="1" outlineLevel="2">
      <c r="A955" s="128">
        <v>3</v>
      </c>
      <c r="B955" s="36">
        <v>2013</v>
      </c>
      <c r="C955" s="38" t="s">
        <v>239</v>
      </c>
      <c r="D955" s="39" t="s">
        <v>80</v>
      </c>
      <c r="E955" s="38" t="s">
        <v>290</v>
      </c>
      <c r="F955" s="407">
        <v>41336</v>
      </c>
      <c r="G955" s="38" t="s">
        <v>527</v>
      </c>
      <c r="H955" s="36">
        <v>7</v>
      </c>
      <c r="I955" s="38" t="s">
        <v>528</v>
      </c>
      <c r="J955" s="52"/>
      <c r="K955" s="34"/>
      <c r="L955" s="67"/>
      <c r="M955" s="67"/>
      <c r="P955" s="41"/>
    </row>
    <row r="956" spans="1:16" s="67" customFormat="1" ht="10.5" customHeight="1" outlineLevel="2">
      <c r="A956" s="36">
        <v>6</v>
      </c>
      <c r="B956" s="36">
        <v>2013</v>
      </c>
      <c r="C956" s="45" t="s">
        <v>239</v>
      </c>
      <c r="D956" s="271" t="s">
        <v>80</v>
      </c>
      <c r="E956" s="38" t="s">
        <v>208</v>
      </c>
      <c r="F956" s="407">
        <v>41434</v>
      </c>
      <c r="G956" s="38" t="s">
        <v>1220</v>
      </c>
      <c r="H956" s="36">
        <v>3</v>
      </c>
      <c r="I956" s="38" t="s">
        <v>376</v>
      </c>
      <c r="J956" s="52"/>
      <c r="K956" s="34"/>
      <c r="P956" s="76"/>
    </row>
    <row r="957" spans="1:16" s="67" customFormat="1" ht="10.5" customHeight="1" outlineLevel="2">
      <c r="A957" s="29">
        <v>2</v>
      </c>
      <c r="B957" s="29">
        <v>2014</v>
      </c>
      <c r="C957" s="98" t="s">
        <v>239</v>
      </c>
      <c r="D957" s="32" t="s">
        <v>80</v>
      </c>
      <c r="E957" s="31" t="s">
        <v>251</v>
      </c>
      <c r="F957" s="406">
        <v>41685</v>
      </c>
      <c r="G957" s="31" t="s">
        <v>1329</v>
      </c>
      <c r="H957" s="29">
        <v>5</v>
      </c>
      <c r="I957" s="31" t="s">
        <v>258</v>
      </c>
      <c r="J957" s="62"/>
      <c r="K957" s="34"/>
      <c r="P957" s="76"/>
    </row>
    <row r="958" spans="1:16" s="67" customFormat="1" ht="10.5" customHeight="1" outlineLevel="2">
      <c r="A958" s="29">
        <v>10</v>
      </c>
      <c r="B958" s="29">
        <v>2014</v>
      </c>
      <c r="C958" s="62" t="s">
        <v>239</v>
      </c>
      <c r="D958" s="104" t="s">
        <v>80</v>
      </c>
      <c r="E958" s="31" t="s">
        <v>286</v>
      </c>
      <c r="F958" s="409">
        <v>41924</v>
      </c>
      <c r="G958" s="31" t="s">
        <v>1671</v>
      </c>
      <c r="H958" s="29">
        <v>3</v>
      </c>
      <c r="I958" s="31" t="s">
        <v>1672</v>
      </c>
      <c r="J958" s="52"/>
      <c r="K958" s="34"/>
      <c r="P958" s="76"/>
    </row>
    <row r="959" spans="1:16" s="67" customFormat="1" ht="10.5" customHeight="1" outlineLevel="1">
      <c r="A959" s="29"/>
      <c r="B959" s="29"/>
      <c r="C959" s="62"/>
      <c r="D959" s="104" t="s">
        <v>81</v>
      </c>
      <c r="E959" s="31"/>
      <c r="F959" s="409"/>
      <c r="G959" s="31"/>
      <c r="H959" s="29">
        <f>SUBTOTAL(9,H955:H958)</f>
        <v>18</v>
      </c>
      <c r="I959" s="31"/>
      <c r="J959" s="52"/>
      <c r="K959" s="34"/>
      <c r="P959" s="76"/>
    </row>
    <row r="960" spans="1:16" s="67" customFormat="1" ht="10.5" customHeight="1" outlineLevel="2">
      <c r="A960" s="270">
        <v>3</v>
      </c>
      <c r="B960" s="270">
        <v>2015</v>
      </c>
      <c r="C960" s="269" t="s">
        <v>262</v>
      </c>
      <c r="D960" s="277" t="s">
        <v>1817</v>
      </c>
      <c r="E960" s="274" t="s">
        <v>199</v>
      </c>
      <c r="F960" s="408">
        <v>42077</v>
      </c>
      <c r="G960" s="274" t="s">
        <v>1818</v>
      </c>
      <c r="H960" s="270">
        <v>5</v>
      </c>
      <c r="I960" s="274" t="s">
        <v>263</v>
      </c>
      <c r="J960" s="269"/>
      <c r="K960" s="269"/>
      <c r="L960" s="269"/>
      <c r="M960" s="58"/>
      <c r="P960" s="76"/>
    </row>
    <row r="961" spans="1:16" s="67" customFormat="1" ht="10.5" customHeight="1" outlineLevel="2">
      <c r="A961" s="270">
        <v>5</v>
      </c>
      <c r="B961" s="270">
        <v>2015</v>
      </c>
      <c r="C961" s="269" t="s">
        <v>262</v>
      </c>
      <c r="D961" s="277" t="s">
        <v>1817</v>
      </c>
      <c r="E961" s="274" t="s">
        <v>945</v>
      </c>
      <c r="F961" s="408">
        <v>42147</v>
      </c>
      <c r="G961" s="274" t="s">
        <v>1866</v>
      </c>
      <c r="H961" s="270">
        <v>5</v>
      </c>
      <c r="I961" s="274" t="s">
        <v>263</v>
      </c>
      <c r="J961" s="269"/>
      <c r="K961" s="269"/>
      <c r="L961" s="269"/>
      <c r="M961" s="58"/>
      <c r="P961" s="76"/>
    </row>
    <row r="962" spans="1:16" s="67" customFormat="1" ht="10.5" customHeight="1" outlineLevel="1">
      <c r="A962" s="270"/>
      <c r="B962" s="270"/>
      <c r="C962" s="269"/>
      <c r="D962" s="277" t="s">
        <v>1819</v>
      </c>
      <c r="E962" s="274"/>
      <c r="F962" s="408"/>
      <c r="G962" s="274"/>
      <c r="H962" s="270">
        <f>SUBTOTAL(9,H960:H961)</f>
        <v>10</v>
      </c>
      <c r="I962" s="274"/>
      <c r="J962" s="269"/>
      <c r="K962" s="269"/>
      <c r="L962" s="269"/>
      <c r="M962" s="58"/>
      <c r="P962" s="76"/>
    </row>
    <row r="963" spans="1:12" ht="10.5" customHeight="1" outlineLevel="2">
      <c r="A963" s="36">
        <v>3</v>
      </c>
      <c r="B963" s="36">
        <v>2013</v>
      </c>
      <c r="C963" s="38" t="s">
        <v>239</v>
      </c>
      <c r="D963" s="39" t="s">
        <v>284</v>
      </c>
      <c r="E963" s="38" t="s">
        <v>290</v>
      </c>
      <c r="F963" s="407">
        <v>41336</v>
      </c>
      <c r="G963" s="38" t="s">
        <v>1019</v>
      </c>
      <c r="H963" s="36">
        <v>3</v>
      </c>
      <c r="I963" s="38" t="s">
        <v>30</v>
      </c>
      <c r="J963" s="52"/>
      <c r="K963" s="67"/>
      <c r="L963" s="67"/>
    </row>
    <row r="964" spans="1:16" s="67" customFormat="1" ht="10.5" customHeight="1" outlineLevel="2">
      <c r="A964" s="36">
        <v>3</v>
      </c>
      <c r="B964" s="37">
        <v>2013</v>
      </c>
      <c r="C964" s="38" t="s">
        <v>239</v>
      </c>
      <c r="D964" s="271" t="s">
        <v>284</v>
      </c>
      <c r="E964" s="45" t="s">
        <v>337</v>
      </c>
      <c r="F964" s="407">
        <v>41546</v>
      </c>
      <c r="G964" s="38" t="s">
        <v>1276</v>
      </c>
      <c r="H964" s="36">
        <v>5</v>
      </c>
      <c r="I964" s="38" t="s">
        <v>329</v>
      </c>
      <c r="J964" s="52"/>
      <c r="K964" s="52"/>
      <c r="P964" s="76"/>
    </row>
    <row r="965" spans="1:16" s="67" customFormat="1" ht="10.5" customHeight="1" outlineLevel="2">
      <c r="A965" s="36">
        <v>3</v>
      </c>
      <c r="B965" s="37">
        <v>2013</v>
      </c>
      <c r="C965" s="38" t="s">
        <v>239</v>
      </c>
      <c r="D965" s="271" t="s">
        <v>284</v>
      </c>
      <c r="E965" s="45" t="s">
        <v>286</v>
      </c>
      <c r="F965" s="407">
        <v>41560</v>
      </c>
      <c r="G965" s="38" t="s">
        <v>1221</v>
      </c>
      <c r="H965" s="36">
        <v>10</v>
      </c>
      <c r="I965" s="38" t="s">
        <v>43</v>
      </c>
      <c r="J965" s="52"/>
      <c r="P965" s="76"/>
    </row>
    <row r="966" spans="1:16" s="58" customFormat="1" ht="10.5" customHeight="1" outlineLevel="2">
      <c r="A966" s="29">
        <v>3</v>
      </c>
      <c r="B966" s="29">
        <v>2014</v>
      </c>
      <c r="C966" s="31" t="s">
        <v>239</v>
      </c>
      <c r="D966" s="104" t="s">
        <v>284</v>
      </c>
      <c r="E966" s="31" t="s">
        <v>199</v>
      </c>
      <c r="F966" s="406">
        <v>41706</v>
      </c>
      <c r="G966" s="31" t="s">
        <v>1390</v>
      </c>
      <c r="H966" s="29">
        <v>10</v>
      </c>
      <c r="I966" s="31" t="s">
        <v>252</v>
      </c>
      <c r="J966" s="52"/>
      <c r="K966" s="40"/>
      <c r="L966" s="40"/>
      <c r="M966" s="67"/>
      <c r="P966" s="41"/>
    </row>
    <row r="967" spans="1:16" s="58" customFormat="1" ht="10.5" customHeight="1" outlineLevel="2">
      <c r="A967" s="273">
        <v>3</v>
      </c>
      <c r="B967" s="270">
        <v>2015</v>
      </c>
      <c r="C967" s="274" t="s">
        <v>239</v>
      </c>
      <c r="D967" s="277" t="s">
        <v>284</v>
      </c>
      <c r="E967" s="274" t="s">
        <v>290</v>
      </c>
      <c r="F967" s="408">
        <v>42064</v>
      </c>
      <c r="G967" s="274" t="s">
        <v>1794</v>
      </c>
      <c r="H967" s="270">
        <v>7</v>
      </c>
      <c r="I967" s="274" t="s">
        <v>366</v>
      </c>
      <c r="J967" s="40"/>
      <c r="K967" s="40"/>
      <c r="L967" s="40"/>
      <c r="M967" s="67"/>
      <c r="P967" s="41"/>
    </row>
    <row r="968" spans="1:16" s="58" customFormat="1" ht="10.5" customHeight="1" outlineLevel="1">
      <c r="A968" s="273"/>
      <c r="B968" s="270"/>
      <c r="C968" s="274"/>
      <c r="D968" s="277" t="s">
        <v>285</v>
      </c>
      <c r="E968" s="274"/>
      <c r="F968" s="408"/>
      <c r="G968" s="274"/>
      <c r="H968" s="270">
        <f>SUBTOTAL(9,H963:H967)</f>
        <v>35</v>
      </c>
      <c r="I968" s="274"/>
      <c r="J968" s="40"/>
      <c r="K968" s="40"/>
      <c r="L968" s="40"/>
      <c r="M968" s="67"/>
      <c r="P968" s="41"/>
    </row>
    <row r="969" spans="1:16" s="58" customFormat="1" ht="10.5" customHeight="1" outlineLevel="2">
      <c r="A969" s="36">
        <v>6</v>
      </c>
      <c r="B969" s="36">
        <v>2013</v>
      </c>
      <c r="C969" s="38" t="s">
        <v>262</v>
      </c>
      <c r="D969" s="39" t="s">
        <v>1044</v>
      </c>
      <c r="E969" s="38" t="s">
        <v>246</v>
      </c>
      <c r="F969" s="407">
        <v>41350</v>
      </c>
      <c r="G969" s="38" t="s">
        <v>1045</v>
      </c>
      <c r="H969" s="36">
        <v>5</v>
      </c>
      <c r="I969" s="38" t="s">
        <v>263</v>
      </c>
      <c r="J969" s="40"/>
      <c r="K969" s="40"/>
      <c r="L969" s="40"/>
      <c r="M969" s="67"/>
      <c r="P969" s="41"/>
    </row>
    <row r="970" spans="1:16" s="269" customFormat="1" ht="10.5" customHeight="1" outlineLevel="2">
      <c r="A970" s="29">
        <v>10</v>
      </c>
      <c r="B970" s="29">
        <v>2014</v>
      </c>
      <c r="C970" s="31" t="s">
        <v>262</v>
      </c>
      <c r="D970" s="104" t="s">
        <v>1044</v>
      </c>
      <c r="E970" s="31" t="s">
        <v>266</v>
      </c>
      <c r="F970" s="406">
        <v>41938</v>
      </c>
      <c r="G970" s="31" t="s">
        <v>1696</v>
      </c>
      <c r="H970" s="29">
        <v>5</v>
      </c>
      <c r="I970" s="31" t="s">
        <v>328</v>
      </c>
      <c r="J970" s="40"/>
      <c r="K970" s="40"/>
      <c r="L970" s="40"/>
      <c r="P970" s="270"/>
    </row>
    <row r="971" spans="1:16" s="269" customFormat="1" ht="10.5" customHeight="1" outlineLevel="1">
      <c r="A971" s="29"/>
      <c r="B971" s="29"/>
      <c r="C971" s="31"/>
      <c r="D971" s="104" t="s">
        <v>1046</v>
      </c>
      <c r="E971" s="31"/>
      <c r="F971" s="406"/>
      <c r="G971" s="31"/>
      <c r="H971" s="29">
        <f>SUBTOTAL(9,H969:H970)</f>
        <v>10</v>
      </c>
      <c r="I971" s="31"/>
      <c r="J971" s="40"/>
      <c r="K971" s="40"/>
      <c r="L971" s="40"/>
      <c r="P971" s="270"/>
    </row>
    <row r="972" spans="1:16" s="40" customFormat="1" ht="10.5" customHeight="1" outlineLevel="2">
      <c r="A972" s="36">
        <v>10</v>
      </c>
      <c r="B972" s="36">
        <v>2013</v>
      </c>
      <c r="C972" s="38" t="s">
        <v>240</v>
      </c>
      <c r="D972" s="39" t="s">
        <v>128</v>
      </c>
      <c r="E972" s="38" t="s">
        <v>261</v>
      </c>
      <c r="F972" s="407">
        <v>41307</v>
      </c>
      <c r="G972" s="38" t="s">
        <v>1020</v>
      </c>
      <c r="H972" s="36">
        <v>5</v>
      </c>
      <c r="I972" s="38" t="s">
        <v>241</v>
      </c>
      <c r="K972" s="52"/>
      <c r="L972" s="67"/>
      <c r="P972" s="36"/>
    </row>
    <row r="973" spans="1:16" s="40" customFormat="1" ht="10.5" customHeight="1" outlineLevel="2">
      <c r="A973" s="36">
        <v>10</v>
      </c>
      <c r="B973" s="36">
        <v>2013</v>
      </c>
      <c r="C973" s="38" t="s">
        <v>240</v>
      </c>
      <c r="D973" s="39" t="s">
        <v>128</v>
      </c>
      <c r="E973" s="38" t="s">
        <v>290</v>
      </c>
      <c r="F973" s="407">
        <v>41336</v>
      </c>
      <c r="G973" s="38" t="s">
        <v>798</v>
      </c>
      <c r="H973" s="36">
        <v>10</v>
      </c>
      <c r="I973" s="38" t="s">
        <v>364</v>
      </c>
      <c r="J973" s="52"/>
      <c r="K973" s="52"/>
      <c r="L973" s="52"/>
      <c r="P973" s="36"/>
    </row>
    <row r="974" spans="1:16" s="40" customFormat="1" ht="10.5" customHeight="1" outlineLevel="2">
      <c r="A974" s="36">
        <v>10</v>
      </c>
      <c r="B974" s="36">
        <v>2013</v>
      </c>
      <c r="C974" s="38" t="s">
        <v>240</v>
      </c>
      <c r="D974" s="39" t="s">
        <v>128</v>
      </c>
      <c r="E974" s="38" t="s">
        <v>290</v>
      </c>
      <c r="F974" s="407">
        <v>41336</v>
      </c>
      <c r="G974" s="38" t="s">
        <v>443</v>
      </c>
      <c r="H974" s="36">
        <v>10</v>
      </c>
      <c r="I974" s="38" t="s">
        <v>153</v>
      </c>
      <c r="J974" s="34"/>
      <c r="K974" s="52"/>
      <c r="L974" s="52"/>
      <c r="P974" s="36"/>
    </row>
    <row r="975" spans="1:16" s="40" customFormat="1" ht="10.5" customHeight="1" outlineLevel="2">
      <c r="A975" s="36">
        <v>10</v>
      </c>
      <c r="B975" s="36">
        <v>2013</v>
      </c>
      <c r="C975" s="38" t="s">
        <v>240</v>
      </c>
      <c r="D975" s="39" t="s">
        <v>128</v>
      </c>
      <c r="E975" s="38" t="s">
        <v>290</v>
      </c>
      <c r="F975" s="407">
        <v>41336</v>
      </c>
      <c r="G975" s="38" t="s">
        <v>1021</v>
      </c>
      <c r="H975" s="36">
        <v>3</v>
      </c>
      <c r="I975" s="38" t="s">
        <v>137</v>
      </c>
      <c r="J975" s="34"/>
      <c r="K975" s="52"/>
      <c r="L975" s="52"/>
      <c r="P975" s="36"/>
    </row>
    <row r="976" spans="1:16" s="67" customFormat="1" ht="10.5" customHeight="1" outlineLevel="2">
      <c r="A976" s="36">
        <v>10</v>
      </c>
      <c r="B976" s="36">
        <v>2013</v>
      </c>
      <c r="C976" s="38" t="s">
        <v>240</v>
      </c>
      <c r="D976" s="39" t="s">
        <v>128</v>
      </c>
      <c r="E976" s="38" t="s">
        <v>290</v>
      </c>
      <c r="F976" s="407">
        <v>41336</v>
      </c>
      <c r="G976" s="38" t="s">
        <v>1022</v>
      </c>
      <c r="H976" s="36">
        <v>7</v>
      </c>
      <c r="I976" s="38" t="s">
        <v>502</v>
      </c>
      <c r="J976" s="34"/>
      <c r="K976" s="52"/>
      <c r="L976" s="52"/>
      <c r="P976" s="76"/>
    </row>
    <row r="977" spans="1:16" s="67" customFormat="1" ht="10.5" customHeight="1" outlineLevel="2">
      <c r="A977" s="36">
        <v>10</v>
      </c>
      <c r="B977" s="36">
        <v>2013</v>
      </c>
      <c r="C977" s="38" t="s">
        <v>240</v>
      </c>
      <c r="D977" s="39" t="s">
        <v>128</v>
      </c>
      <c r="E977" s="38" t="s">
        <v>290</v>
      </c>
      <c r="F977" s="407">
        <v>41336</v>
      </c>
      <c r="G977" s="38" t="s">
        <v>1031</v>
      </c>
      <c r="H977" s="36">
        <v>7</v>
      </c>
      <c r="I977" s="38" t="s">
        <v>32</v>
      </c>
      <c r="J977" s="34"/>
      <c r="K977" s="52"/>
      <c r="L977" s="52"/>
      <c r="M977" s="52"/>
      <c r="P977" s="76"/>
    </row>
    <row r="978" spans="1:16" s="67" customFormat="1" ht="10.5" customHeight="1" outlineLevel="2">
      <c r="A978" s="36">
        <v>10</v>
      </c>
      <c r="B978" s="36">
        <v>2013</v>
      </c>
      <c r="C978" s="45" t="s">
        <v>240</v>
      </c>
      <c r="D978" s="271" t="s">
        <v>128</v>
      </c>
      <c r="E978" s="38" t="s">
        <v>208</v>
      </c>
      <c r="F978" s="407">
        <v>41434</v>
      </c>
      <c r="G978" s="38" t="s">
        <v>1222</v>
      </c>
      <c r="H978" s="36">
        <v>7</v>
      </c>
      <c r="I978" s="38" t="s">
        <v>182</v>
      </c>
      <c r="J978" s="40"/>
      <c r="K978" s="52"/>
      <c r="L978" s="52"/>
      <c r="M978" s="52"/>
      <c r="P978" s="76"/>
    </row>
    <row r="979" spans="1:16" s="67" customFormat="1" ht="10.5" customHeight="1" outlineLevel="2">
      <c r="A979" s="36">
        <v>10</v>
      </c>
      <c r="B979" s="36">
        <v>2013</v>
      </c>
      <c r="C979" s="45" t="s">
        <v>240</v>
      </c>
      <c r="D979" s="271" t="s">
        <v>128</v>
      </c>
      <c r="E979" s="38" t="s">
        <v>208</v>
      </c>
      <c r="F979" s="407">
        <v>41434</v>
      </c>
      <c r="G979" s="38" t="s">
        <v>918</v>
      </c>
      <c r="H979" s="36">
        <v>10</v>
      </c>
      <c r="I979" s="38" t="s">
        <v>169</v>
      </c>
      <c r="J979" s="40"/>
      <c r="K979" s="52"/>
      <c r="L979" s="52"/>
      <c r="M979" s="52"/>
      <c r="P979" s="76"/>
    </row>
    <row r="980" spans="1:16" s="67" customFormat="1" ht="10.5" customHeight="1" outlineLevel="2">
      <c r="A980" s="36">
        <v>10</v>
      </c>
      <c r="B980" s="36">
        <v>2013</v>
      </c>
      <c r="C980" s="45" t="s">
        <v>240</v>
      </c>
      <c r="D980" s="271" t="s">
        <v>128</v>
      </c>
      <c r="E980" s="38" t="s">
        <v>1064</v>
      </c>
      <c r="F980" s="407">
        <v>41440</v>
      </c>
      <c r="G980" s="38" t="s">
        <v>1222</v>
      </c>
      <c r="H980" s="36">
        <v>10</v>
      </c>
      <c r="I980" s="38" t="s">
        <v>1223</v>
      </c>
      <c r="J980" s="40"/>
      <c r="K980" s="52"/>
      <c r="L980" s="52"/>
      <c r="M980" s="52"/>
      <c r="P980" s="76"/>
    </row>
    <row r="981" spans="1:16" s="67" customFormat="1" ht="10.5" customHeight="1" outlineLevel="2">
      <c r="A981" s="36">
        <v>10</v>
      </c>
      <c r="B981" s="37">
        <v>2013</v>
      </c>
      <c r="C981" s="38" t="s">
        <v>240</v>
      </c>
      <c r="D981" s="271" t="s">
        <v>128</v>
      </c>
      <c r="E981" s="45" t="s">
        <v>286</v>
      </c>
      <c r="F981" s="407">
        <v>41560</v>
      </c>
      <c r="G981" s="38" t="s">
        <v>1224</v>
      </c>
      <c r="H981" s="36">
        <v>10</v>
      </c>
      <c r="I981" s="38" t="s">
        <v>320</v>
      </c>
      <c r="J981" s="40"/>
      <c r="K981" s="52"/>
      <c r="L981" s="52"/>
      <c r="M981" s="52"/>
      <c r="P981" s="76"/>
    </row>
    <row r="982" spans="1:16" s="67" customFormat="1" ht="10.5" customHeight="1" outlineLevel="2">
      <c r="A982" s="36">
        <v>10</v>
      </c>
      <c r="B982" s="37">
        <v>2013</v>
      </c>
      <c r="C982" s="38" t="s">
        <v>240</v>
      </c>
      <c r="D982" s="271" t="s">
        <v>128</v>
      </c>
      <c r="E982" s="45" t="s">
        <v>286</v>
      </c>
      <c r="F982" s="407">
        <v>41560</v>
      </c>
      <c r="G982" s="38" t="s">
        <v>1225</v>
      </c>
      <c r="H982" s="36">
        <v>3</v>
      </c>
      <c r="I982" s="38" t="s">
        <v>41</v>
      </c>
      <c r="J982" s="40"/>
      <c r="K982" s="52"/>
      <c r="L982" s="52"/>
      <c r="M982" s="52"/>
      <c r="P982" s="76"/>
    </row>
    <row r="983" spans="1:16" s="67" customFormat="1" ht="10.5" customHeight="1" outlineLevel="2">
      <c r="A983" s="36">
        <v>10</v>
      </c>
      <c r="B983" s="37">
        <v>2013</v>
      </c>
      <c r="C983" s="38" t="s">
        <v>240</v>
      </c>
      <c r="D983" s="271" t="s">
        <v>128</v>
      </c>
      <c r="E983" s="45" t="s">
        <v>286</v>
      </c>
      <c r="F983" s="407">
        <v>41560</v>
      </c>
      <c r="G983" s="38" t="s">
        <v>1226</v>
      </c>
      <c r="H983" s="36">
        <v>7</v>
      </c>
      <c r="I983" s="38" t="s">
        <v>410</v>
      </c>
      <c r="J983" s="34"/>
      <c r="K983" s="52"/>
      <c r="L983" s="52"/>
      <c r="M983" s="52"/>
      <c r="P983" s="76"/>
    </row>
    <row r="984" spans="1:16" s="67" customFormat="1" ht="10.5" customHeight="1" outlineLevel="2">
      <c r="A984" s="36">
        <v>10</v>
      </c>
      <c r="B984" s="37">
        <v>2013</v>
      </c>
      <c r="C984" s="38" t="s">
        <v>240</v>
      </c>
      <c r="D984" s="271" t="s">
        <v>128</v>
      </c>
      <c r="E984" s="45" t="s">
        <v>286</v>
      </c>
      <c r="F984" s="407">
        <v>41560</v>
      </c>
      <c r="G984" s="38" t="s">
        <v>1227</v>
      </c>
      <c r="H984" s="36">
        <v>10</v>
      </c>
      <c r="I984" s="38" t="s">
        <v>71</v>
      </c>
      <c r="J984" s="34"/>
      <c r="K984" s="52"/>
      <c r="L984" s="52"/>
      <c r="M984" s="52"/>
      <c r="P984" s="76"/>
    </row>
    <row r="985" spans="1:16" s="67" customFormat="1" ht="10.5" customHeight="1" outlineLevel="2">
      <c r="A985" s="29">
        <v>3</v>
      </c>
      <c r="B985" s="30">
        <v>2014</v>
      </c>
      <c r="C985" s="31" t="s">
        <v>240</v>
      </c>
      <c r="D985" s="32" t="s">
        <v>128</v>
      </c>
      <c r="E985" s="98" t="s">
        <v>290</v>
      </c>
      <c r="F985" s="406">
        <v>41700</v>
      </c>
      <c r="G985" s="31" t="s">
        <v>442</v>
      </c>
      <c r="H985" s="29">
        <v>10</v>
      </c>
      <c r="I985" s="31" t="s">
        <v>294</v>
      </c>
      <c r="J985" s="40"/>
      <c r="K985" s="52"/>
      <c r="L985" s="52"/>
      <c r="M985" s="52"/>
      <c r="P985" s="76"/>
    </row>
    <row r="986" spans="1:16" s="67" customFormat="1" ht="10.5" customHeight="1" outlineLevel="2">
      <c r="A986" s="29">
        <v>3</v>
      </c>
      <c r="B986" s="30">
        <v>2014</v>
      </c>
      <c r="C986" s="31" t="s">
        <v>240</v>
      </c>
      <c r="D986" s="32" t="s">
        <v>128</v>
      </c>
      <c r="E986" s="98" t="s">
        <v>290</v>
      </c>
      <c r="F986" s="406">
        <v>41700</v>
      </c>
      <c r="G986" s="31" t="s">
        <v>1373</v>
      </c>
      <c r="H986" s="29">
        <v>7</v>
      </c>
      <c r="I986" s="31" t="s">
        <v>283</v>
      </c>
      <c r="J986" s="40"/>
      <c r="K986" s="52"/>
      <c r="L986" s="52"/>
      <c r="M986" s="52"/>
      <c r="P986" s="76"/>
    </row>
    <row r="987" spans="1:16" s="67" customFormat="1" ht="10.5" customHeight="1" outlineLevel="2">
      <c r="A987" s="29">
        <v>3</v>
      </c>
      <c r="B987" s="30">
        <v>2014</v>
      </c>
      <c r="C987" s="31" t="s">
        <v>240</v>
      </c>
      <c r="D987" s="32" t="s">
        <v>128</v>
      </c>
      <c r="E987" s="98" t="s">
        <v>290</v>
      </c>
      <c r="F987" s="406">
        <v>41700</v>
      </c>
      <c r="G987" s="31" t="s">
        <v>1222</v>
      </c>
      <c r="H987" s="29">
        <v>3</v>
      </c>
      <c r="I987" s="31" t="s">
        <v>253</v>
      </c>
      <c r="J987" s="40"/>
      <c r="L987" s="60"/>
      <c r="M987" s="52"/>
      <c r="P987" s="76"/>
    </row>
    <row r="988" spans="1:16" s="52" customFormat="1" ht="10.5" customHeight="1" outlineLevel="2">
      <c r="A988" s="29">
        <v>3</v>
      </c>
      <c r="B988" s="30">
        <v>2014</v>
      </c>
      <c r="C988" s="31" t="s">
        <v>240</v>
      </c>
      <c r="D988" s="32" t="s">
        <v>128</v>
      </c>
      <c r="E988" s="98" t="s">
        <v>290</v>
      </c>
      <c r="F988" s="406">
        <v>41700</v>
      </c>
      <c r="G988" s="31" t="s">
        <v>918</v>
      </c>
      <c r="H988" s="29">
        <v>10</v>
      </c>
      <c r="I988" s="31" t="s">
        <v>89</v>
      </c>
      <c r="P988" s="55"/>
    </row>
    <row r="989" spans="1:16" s="52" customFormat="1" ht="10.5" customHeight="1" outlineLevel="2">
      <c r="A989" s="29">
        <v>3</v>
      </c>
      <c r="B989" s="30">
        <v>2014</v>
      </c>
      <c r="C989" s="31" t="s">
        <v>240</v>
      </c>
      <c r="D989" s="32" t="s">
        <v>128</v>
      </c>
      <c r="E989" s="98" t="s">
        <v>290</v>
      </c>
      <c r="F989" s="406">
        <v>41700</v>
      </c>
      <c r="G989" s="31" t="s">
        <v>1374</v>
      </c>
      <c r="H989" s="29">
        <v>10</v>
      </c>
      <c r="I989" s="31" t="s">
        <v>153</v>
      </c>
      <c r="J989" s="40"/>
      <c r="K989" s="127"/>
      <c r="L989" s="127"/>
      <c r="P989" s="55"/>
    </row>
    <row r="990" spans="1:16" s="52" customFormat="1" ht="10.5" customHeight="1" outlineLevel="2">
      <c r="A990" s="29">
        <v>3</v>
      </c>
      <c r="B990" s="30">
        <v>2014</v>
      </c>
      <c r="C990" s="31" t="s">
        <v>240</v>
      </c>
      <c r="D990" s="32" t="s">
        <v>128</v>
      </c>
      <c r="E990" s="98" t="s">
        <v>290</v>
      </c>
      <c r="F990" s="406">
        <v>41700</v>
      </c>
      <c r="G990" s="31" t="s">
        <v>1375</v>
      </c>
      <c r="H990" s="29">
        <v>7</v>
      </c>
      <c r="I990" s="31" t="s">
        <v>32</v>
      </c>
      <c r="J990" s="127"/>
      <c r="K990" s="127"/>
      <c r="L990" s="127"/>
      <c r="P990" s="55"/>
    </row>
    <row r="991" spans="1:16" s="48" customFormat="1" ht="10.5" customHeight="1" outlineLevel="2">
      <c r="A991" s="29">
        <v>5</v>
      </c>
      <c r="B991" s="30">
        <v>2014</v>
      </c>
      <c r="C991" s="31" t="s">
        <v>240</v>
      </c>
      <c r="D991" s="32" t="s">
        <v>128</v>
      </c>
      <c r="E991" s="98" t="s">
        <v>261</v>
      </c>
      <c r="F991" s="406">
        <v>41790</v>
      </c>
      <c r="G991" s="31" t="s">
        <v>1579</v>
      </c>
      <c r="H991" s="126">
        <v>10</v>
      </c>
      <c r="I991" s="130" t="s">
        <v>252</v>
      </c>
      <c r="J991" s="127"/>
      <c r="K991" s="34"/>
      <c r="L991" s="67"/>
      <c r="M991" s="60"/>
      <c r="P991" s="42"/>
    </row>
    <row r="992" spans="1:16" s="52" customFormat="1" ht="10.5" customHeight="1" outlineLevel="2">
      <c r="A992" s="29">
        <v>6</v>
      </c>
      <c r="B992" s="30">
        <v>2014</v>
      </c>
      <c r="C992" s="31" t="s">
        <v>240</v>
      </c>
      <c r="D992" s="32" t="s">
        <v>128</v>
      </c>
      <c r="E992" s="98" t="s">
        <v>208</v>
      </c>
      <c r="F992" s="406">
        <v>41797</v>
      </c>
      <c r="G992" s="31" t="s">
        <v>1224</v>
      </c>
      <c r="H992" s="126">
        <v>3</v>
      </c>
      <c r="I992" s="130" t="s">
        <v>142</v>
      </c>
      <c r="J992" s="40"/>
      <c r="K992" s="34"/>
      <c r="L992" s="48"/>
      <c r="P992" s="55"/>
    </row>
    <row r="993" spans="1:16" s="127" customFormat="1" ht="10.5" customHeight="1" outlineLevel="2">
      <c r="A993" s="29">
        <v>6</v>
      </c>
      <c r="B993" s="30">
        <v>2014</v>
      </c>
      <c r="C993" s="31" t="s">
        <v>240</v>
      </c>
      <c r="D993" s="32" t="s">
        <v>128</v>
      </c>
      <c r="E993" s="98" t="s">
        <v>208</v>
      </c>
      <c r="F993" s="406">
        <v>41797</v>
      </c>
      <c r="G993" s="31" t="s">
        <v>1546</v>
      </c>
      <c r="H993" s="126">
        <v>10</v>
      </c>
      <c r="I993" s="130" t="s">
        <v>178</v>
      </c>
      <c r="J993" s="40"/>
      <c r="K993" s="34"/>
      <c r="L993" s="52"/>
      <c r="P993" s="126"/>
    </row>
    <row r="994" spans="1:16" s="127" customFormat="1" ht="10.5" customHeight="1" outlineLevel="2">
      <c r="A994" s="29">
        <v>6</v>
      </c>
      <c r="B994" s="30">
        <v>2014</v>
      </c>
      <c r="C994" s="31" t="s">
        <v>240</v>
      </c>
      <c r="D994" s="32" t="s">
        <v>128</v>
      </c>
      <c r="E994" s="98" t="s">
        <v>208</v>
      </c>
      <c r="F994" s="406">
        <v>41797</v>
      </c>
      <c r="G994" s="31" t="s">
        <v>1547</v>
      </c>
      <c r="H994" s="126">
        <v>10</v>
      </c>
      <c r="I994" s="130" t="s">
        <v>747</v>
      </c>
      <c r="J994" s="40"/>
      <c r="K994" s="34"/>
      <c r="L994" s="52"/>
      <c r="P994" s="126"/>
    </row>
    <row r="995" spans="1:16" s="52" customFormat="1" ht="10.5" customHeight="1" outlineLevel="2">
      <c r="A995" s="29">
        <v>6</v>
      </c>
      <c r="B995" s="30">
        <v>2014</v>
      </c>
      <c r="C995" s="31" t="s">
        <v>240</v>
      </c>
      <c r="D995" s="32" t="s">
        <v>128</v>
      </c>
      <c r="E995" s="98" t="s">
        <v>208</v>
      </c>
      <c r="F995" s="406">
        <v>41797</v>
      </c>
      <c r="G995" s="31" t="s">
        <v>1548</v>
      </c>
      <c r="H995" s="126">
        <v>7</v>
      </c>
      <c r="I995" s="130" t="s">
        <v>214</v>
      </c>
      <c r="J995" s="40"/>
      <c r="K995" s="34"/>
      <c r="M995" s="67"/>
      <c r="P995" s="55"/>
    </row>
    <row r="996" spans="1:16" s="52" customFormat="1" ht="10.5" customHeight="1" outlineLevel="2">
      <c r="A996" s="29">
        <v>6</v>
      </c>
      <c r="B996" s="30">
        <v>2014</v>
      </c>
      <c r="C996" s="31" t="s">
        <v>240</v>
      </c>
      <c r="D996" s="32" t="s">
        <v>128</v>
      </c>
      <c r="E996" s="98" t="s">
        <v>208</v>
      </c>
      <c r="F996" s="406">
        <v>41797</v>
      </c>
      <c r="G996" s="31" t="s">
        <v>1549</v>
      </c>
      <c r="H996" s="126">
        <v>3</v>
      </c>
      <c r="I996" s="130" t="s">
        <v>762</v>
      </c>
      <c r="J996" s="67"/>
      <c r="K996" s="34"/>
      <c r="L996" s="48"/>
      <c r="M996" s="48"/>
      <c r="P996" s="55"/>
    </row>
    <row r="997" spans="1:16" s="52" customFormat="1" ht="10.5" customHeight="1" outlineLevel="2">
      <c r="A997" s="29">
        <v>6</v>
      </c>
      <c r="B997" s="30">
        <v>2014</v>
      </c>
      <c r="C997" s="31" t="s">
        <v>240</v>
      </c>
      <c r="D997" s="32" t="s">
        <v>128</v>
      </c>
      <c r="E997" s="98" t="s">
        <v>208</v>
      </c>
      <c r="F997" s="406">
        <v>41797</v>
      </c>
      <c r="G997" s="31" t="s">
        <v>1550</v>
      </c>
      <c r="H997" s="126">
        <v>10</v>
      </c>
      <c r="I997" s="130" t="s">
        <v>1551</v>
      </c>
      <c r="J997" s="67"/>
      <c r="K997" s="34"/>
      <c r="L997" s="48"/>
      <c r="P997" s="55"/>
    </row>
    <row r="998" spans="1:16" s="52" customFormat="1" ht="10.5" customHeight="1" outlineLevel="2">
      <c r="A998" s="29">
        <v>6</v>
      </c>
      <c r="B998" s="30">
        <v>2014</v>
      </c>
      <c r="C998" s="31" t="s">
        <v>240</v>
      </c>
      <c r="D998" s="32" t="s">
        <v>128</v>
      </c>
      <c r="E998" s="98" t="s">
        <v>208</v>
      </c>
      <c r="F998" s="406">
        <v>41797</v>
      </c>
      <c r="G998" s="31" t="s">
        <v>1552</v>
      </c>
      <c r="H998" s="126">
        <v>3</v>
      </c>
      <c r="I998" s="130" t="s">
        <v>173</v>
      </c>
      <c r="J998" s="67"/>
      <c r="K998" s="62"/>
      <c r="L998" s="62"/>
      <c r="P998" s="55"/>
    </row>
    <row r="999" spans="1:16" s="52" customFormat="1" ht="10.5" customHeight="1" outlineLevel="2">
      <c r="A999" s="29">
        <v>6</v>
      </c>
      <c r="B999" s="30">
        <v>2014</v>
      </c>
      <c r="C999" s="31" t="s">
        <v>240</v>
      </c>
      <c r="D999" s="32" t="s">
        <v>128</v>
      </c>
      <c r="E999" s="98" t="s">
        <v>208</v>
      </c>
      <c r="F999" s="406">
        <v>41797</v>
      </c>
      <c r="G999" s="31" t="s">
        <v>1553</v>
      </c>
      <c r="H999" s="126">
        <v>7</v>
      </c>
      <c r="I999" s="130" t="s">
        <v>168</v>
      </c>
      <c r="J999" s="62"/>
      <c r="K999" s="62"/>
      <c r="L999" s="62"/>
      <c r="P999" s="55"/>
    </row>
    <row r="1000" spans="1:16" s="67" customFormat="1" ht="10.5" customHeight="1" outlineLevel="2">
      <c r="A1000" s="29">
        <v>6</v>
      </c>
      <c r="B1000" s="30">
        <v>2014</v>
      </c>
      <c r="C1000" s="31" t="s">
        <v>240</v>
      </c>
      <c r="D1000" s="32" t="s">
        <v>128</v>
      </c>
      <c r="E1000" s="98" t="s">
        <v>1453</v>
      </c>
      <c r="F1000" s="406">
        <v>41797</v>
      </c>
      <c r="G1000" s="31" t="s">
        <v>1555</v>
      </c>
      <c r="H1000" s="126">
        <v>10</v>
      </c>
      <c r="I1000" s="130" t="s">
        <v>1556</v>
      </c>
      <c r="J1000" s="62"/>
      <c r="K1000" s="62"/>
      <c r="L1000" s="62"/>
      <c r="M1000" s="48"/>
      <c r="P1000" s="76"/>
    </row>
    <row r="1001" spans="1:16" s="67" customFormat="1" ht="10.5" customHeight="1" outlineLevel="2">
      <c r="A1001" s="29">
        <v>6</v>
      </c>
      <c r="B1001" s="30">
        <v>2014</v>
      </c>
      <c r="C1001" s="31" t="s">
        <v>240</v>
      </c>
      <c r="D1001" s="32" t="s">
        <v>128</v>
      </c>
      <c r="E1001" s="98" t="s">
        <v>1453</v>
      </c>
      <c r="F1001" s="406">
        <v>41804</v>
      </c>
      <c r="G1001" s="31" t="s">
        <v>1550</v>
      </c>
      <c r="H1001" s="126">
        <v>15</v>
      </c>
      <c r="I1001" s="130" t="s">
        <v>1554</v>
      </c>
      <c r="J1001" s="62"/>
      <c r="K1001" s="34"/>
      <c r="L1001" s="52"/>
      <c r="M1001" s="48"/>
      <c r="P1001" s="76"/>
    </row>
    <row r="1002" spans="1:12" ht="10.5" customHeight="1" outlineLevel="2">
      <c r="A1002" s="29">
        <v>10</v>
      </c>
      <c r="B1002" s="29">
        <v>2014</v>
      </c>
      <c r="C1002" s="31" t="s">
        <v>240</v>
      </c>
      <c r="D1002" s="104" t="s">
        <v>128</v>
      </c>
      <c r="E1002" s="31" t="s">
        <v>286</v>
      </c>
      <c r="F1002" s="409">
        <v>41924</v>
      </c>
      <c r="G1002" s="31" t="s">
        <v>1673</v>
      </c>
      <c r="H1002" s="29">
        <v>10</v>
      </c>
      <c r="I1002" s="31" t="s">
        <v>320</v>
      </c>
      <c r="J1002" s="67"/>
      <c r="K1002" s="34"/>
      <c r="L1002" s="67"/>
    </row>
    <row r="1003" spans="1:12" ht="10.5" customHeight="1" outlineLevel="2">
      <c r="A1003" s="29">
        <v>10</v>
      </c>
      <c r="B1003" s="29">
        <v>2014</v>
      </c>
      <c r="C1003" s="31" t="s">
        <v>240</v>
      </c>
      <c r="D1003" s="104" t="s">
        <v>128</v>
      </c>
      <c r="E1003" s="31" t="s">
        <v>286</v>
      </c>
      <c r="F1003" s="409">
        <v>41924</v>
      </c>
      <c r="G1003" s="31" t="s">
        <v>1674</v>
      </c>
      <c r="H1003" s="29">
        <v>10</v>
      </c>
      <c r="I1003" s="31" t="s">
        <v>309</v>
      </c>
      <c r="J1003" s="67"/>
      <c r="K1003" s="34"/>
      <c r="L1003" s="67"/>
    </row>
    <row r="1004" spans="1:12" ht="10.5" customHeight="1" outlineLevel="2">
      <c r="A1004" s="29">
        <v>10</v>
      </c>
      <c r="B1004" s="29">
        <v>2014</v>
      </c>
      <c r="C1004" s="31" t="s">
        <v>240</v>
      </c>
      <c r="D1004" s="104" t="s">
        <v>128</v>
      </c>
      <c r="E1004" s="31" t="s">
        <v>286</v>
      </c>
      <c r="F1004" s="409">
        <v>41924</v>
      </c>
      <c r="G1004" s="31" t="s">
        <v>1675</v>
      </c>
      <c r="H1004" s="29">
        <v>3</v>
      </c>
      <c r="I1004" s="31" t="s">
        <v>313</v>
      </c>
      <c r="J1004" s="67"/>
      <c r="K1004" s="34"/>
      <c r="L1004" s="67"/>
    </row>
    <row r="1005" spans="1:16" s="48" customFormat="1" ht="10.5" customHeight="1" outlineLevel="2">
      <c r="A1005" s="270">
        <v>5</v>
      </c>
      <c r="B1005" s="270">
        <v>2015</v>
      </c>
      <c r="C1005" s="274" t="s">
        <v>240</v>
      </c>
      <c r="D1005" s="277" t="s">
        <v>128</v>
      </c>
      <c r="E1005" s="274" t="s">
        <v>261</v>
      </c>
      <c r="F1005" s="408">
        <v>42154</v>
      </c>
      <c r="G1005" s="274" t="s">
        <v>1876</v>
      </c>
      <c r="H1005" s="270">
        <v>10</v>
      </c>
      <c r="I1005" s="274" t="s">
        <v>252</v>
      </c>
      <c r="J1005" s="269"/>
      <c r="K1005" s="269"/>
      <c r="L1005" s="269"/>
      <c r="M1005" s="52"/>
      <c r="P1005" s="42"/>
    </row>
    <row r="1006" spans="1:16" s="269" customFormat="1" ht="10.5" customHeight="1" outlineLevel="2">
      <c r="A1006" s="270">
        <v>6</v>
      </c>
      <c r="B1006" s="270">
        <v>2015</v>
      </c>
      <c r="C1006" s="274" t="s">
        <v>240</v>
      </c>
      <c r="D1006" s="274" t="s">
        <v>128</v>
      </c>
      <c r="E1006" s="274" t="s">
        <v>208</v>
      </c>
      <c r="F1006" s="408">
        <v>42169</v>
      </c>
      <c r="G1006" s="274" t="s">
        <v>1673</v>
      </c>
      <c r="H1006" s="270">
        <v>7</v>
      </c>
      <c r="I1006" s="274" t="s">
        <v>374</v>
      </c>
      <c r="P1006" s="270"/>
    </row>
    <row r="1007" spans="1:16" s="67" customFormat="1" ht="10.5" customHeight="1" outlineLevel="2">
      <c r="A1007" s="270">
        <v>6</v>
      </c>
      <c r="B1007" s="270">
        <v>2015</v>
      </c>
      <c r="C1007" s="274" t="s">
        <v>240</v>
      </c>
      <c r="D1007" s="274" t="s">
        <v>128</v>
      </c>
      <c r="E1007" s="274" t="s">
        <v>208</v>
      </c>
      <c r="F1007" s="408">
        <v>42169</v>
      </c>
      <c r="G1007" s="274" t="s">
        <v>1674</v>
      </c>
      <c r="H1007" s="270">
        <v>3</v>
      </c>
      <c r="I1007" s="274" t="s">
        <v>147</v>
      </c>
      <c r="J1007" s="269"/>
      <c r="K1007" s="269"/>
      <c r="L1007" s="269"/>
      <c r="P1007" s="76"/>
    </row>
    <row r="1008" spans="1:16" s="67" customFormat="1" ht="10.5" customHeight="1" outlineLevel="2">
      <c r="A1008" s="270">
        <v>6</v>
      </c>
      <c r="B1008" s="270">
        <v>2015</v>
      </c>
      <c r="C1008" s="274" t="s">
        <v>240</v>
      </c>
      <c r="D1008" s="274" t="s">
        <v>128</v>
      </c>
      <c r="E1008" s="274" t="s">
        <v>208</v>
      </c>
      <c r="F1008" s="408">
        <v>42169</v>
      </c>
      <c r="G1008" s="274" t="s">
        <v>1949</v>
      </c>
      <c r="H1008" s="270">
        <v>3</v>
      </c>
      <c r="I1008" s="274" t="s">
        <v>167</v>
      </c>
      <c r="J1008" s="269"/>
      <c r="K1008" s="269"/>
      <c r="L1008" s="269"/>
      <c r="P1008" s="76"/>
    </row>
    <row r="1009" spans="1:16" s="67" customFormat="1" ht="10.5" customHeight="1" outlineLevel="2">
      <c r="A1009" s="270">
        <v>6</v>
      </c>
      <c r="B1009" s="270">
        <v>2015</v>
      </c>
      <c r="C1009" s="274" t="s">
        <v>240</v>
      </c>
      <c r="D1009" s="274" t="s">
        <v>128</v>
      </c>
      <c r="E1009" s="274" t="s">
        <v>208</v>
      </c>
      <c r="F1009" s="408">
        <v>42169</v>
      </c>
      <c r="G1009" s="274" t="s">
        <v>1950</v>
      </c>
      <c r="H1009" s="270">
        <v>10</v>
      </c>
      <c r="I1009" s="274" t="s">
        <v>169</v>
      </c>
      <c r="J1009" s="269"/>
      <c r="K1009" s="269"/>
      <c r="L1009" s="269"/>
      <c r="P1009" s="76"/>
    </row>
    <row r="1010" spans="1:16" s="48" customFormat="1" ht="10.5" customHeight="1" outlineLevel="2">
      <c r="A1010" s="270">
        <v>5</v>
      </c>
      <c r="B1010" s="270">
        <v>2015</v>
      </c>
      <c r="C1010" s="274" t="s">
        <v>240</v>
      </c>
      <c r="D1010" s="277" t="s">
        <v>128</v>
      </c>
      <c r="E1010" s="274" t="s">
        <v>1965</v>
      </c>
      <c r="F1010" s="408">
        <v>42176</v>
      </c>
      <c r="G1010" s="274" t="s">
        <v>1876</v>
      </c>
      <c r="H1010" s="270">
        <v>10</v>
      </c>
      <c r="I1010" s="370" t="s">
        <v>1986</v>
      </c>
      <c r="J1010" s="269"/>
      <c r="K1010" s="269"/>
      <c r="L1010" s="269"/>
      <c r="M1010" s="52"/>
      <c r="P1010" s="42"/>
    </row>
    <row r="1011" spans="1:16" s="67" customFormat="1" ht="10.5" customHeight="1" outlineLevel="2">
      <c r="A1011" s="270">
        <v>6</v>
      </c>
      <c r="B1011" s="270">
        <v>2015</v>
      </c>
      <c r="C1011" s="274" t="s">
        <v>240</v>
      </c>
      <c r="D1011" s="274" t="s">
        <v>128</v>
      </c>
      <c r="E1011" s="274" t="s">
        <v>1965</v>
      </c>
      <c r="F1011" s="408">
        <v>42176</v>
      </c>
      <c r="G1011" s="274" t="s">
        <v>1950</v>
      </c>
      <c r="H1011" s="270">
        <v>10</v>
      </c>
      <c r="I1011" s="370" t="s">
        <v>1987</v>
      </c>
      <c r="J1011" s="269"/>
      <c r="K1011" s="269"/>
      <c r="L1011" s="269"/>
      <c r="P1011" s="76"/>
    </row>
    <row r="1012" spans="1:16" s="269" customFormat="1" ht="10.5" customHeight="1" outlineLevel="2">
      <c r="A1012" s="270">
        <v>10</v>
      </c>
      <c r="B1012" s="273">
        <v>2015</v>
      </c>
      <c r="C1012" s="274" t="s">
        <v>240</v>
      </c>
      <c r="D1012" s="274" t="s">
        <v>128</v>
      </c>
      <c r="E1012" s="276" t="s">
        <v>286</v>
      </c>
      <c r="F1012" s="408">
        <v>42288</v>
      </c>
      <c r="G1012" s="274" t="s">
        <v>2084</v>
      </c>
      <c r="H1012" s="270">
        <v>10</v>
      </c>
      <c r="I1012" s="269" t="s">
        <v>113</v>
      </c>
      <c r="P1012" s="270"/>
    </row>
    <row r="1013" spans="1:16" s="269" customFormat="1" ht="10.5" customHeight="1" outlineLevel="2">
      <c r="A1013" s="270">
        <v>10</v>
      </c>
      <c r="B1013" s="273">
        <v>2015</v>
      </c>
      <c r="C1013" s="274" t="s">
        <v>240</v>
      </c>
      <c r="D1013" s="274" t="s">
        <v>128</v>
      </c>
      <c r="E1013" s="276" t="s">
        <v>286</v>
      </c>
      <c r="F1013" s="408">
        <v>42288</v>
      </c>
      <c r="G1013" s="274" t="s">
        <v>2085</v>
      </c>
      <c r="H1013" s="270">
        <v>3</v>
      </c>
      <c r="I1013" s="269" t="s">
        <v>273</v>
      </c>
      <c r="P1013" s="270"/>
    </row>
    <row r="1014" spans="1:16" s="269" customFormat="1" ht="10.5" customHeight="1" outlineLevel="2">
      <c r="A1014" s="270">
        <v>10</v>
      </c>
      <c r="B1014" s="273">
        <v>2015</v>
      </c>
      <c r="C1014" s="274" t="s">
        <v>240</v>
      </c>
      <c r="D1014" s="274" t="s">
        <v>128</v>
      </c>
      <c r="E1014" s="276" t="s">
        <v>286</v>
      </c>
      <c r="F1014" s="408">
        <v>42288</v>
      </c>
      <c r="G1014" s="274" t="s">
        <v>2086</v>
      </c>
      <c r="H1014" s="270">
        <v>10</v>
      </c>
      <c r="I1014" s="269" t="s">
        <v>71</v>
      </c>
      <c r="P1014" s="270"/>
    </row>
    <row r="1015" spans="1:16" s="269" customFormat="1" ht="10.5" customHeight="1" outlineLevel="1">
      <c r="A1015" s="270"/>
      <c r="B1015" s="273"/>
      <c r="C1015" s="274"/>
      <c r="D1015" s="274" t="s">
        <v>129</v>
      </c>
      <c r="E1015" s="276"/>
      <c r="F1015" s="408"/>
      <c r="G1015" s="274"/>
      <c r="H1015" s="270">
        <f>SUBTOTAL(9,H972:H1014)</f>
        <v>333</v>
      </c>
      <c r="P1015" s="270"/>
    </row>
    <row r="1016" spans="1:16" s="52" customFormat="1" ht="10.5" customHeight="1" outlineLevel="2">
      <c r="A1016" s="126">
        <v>5</v>
      </c>
      <c r="B1016" s="155">
        <v>2014</v>
      </c>
      <c r="C1016" s="130" t="s">
        <v>239</v>
      </c>
      <c r="D1016" s="272" t="s">
        <v>244</v>
      </c>
      <c r="E1016" s="131" t="s">
        <v>945</v>
      </c>
      <c r="F1016" s="409">
        <v>41784</v>
      </c>
      <c r="G1016" s="130" t="s">
        <v>1444</v>
      </c>
      <c r="H1016" s="126">
        <v>5</v>
      </c>
      <c r="I1016" s="130" t="s">
        <v>249</v>
      </c>
      <c r="J1016" s="67"/>
      <c r="K1016" s="67"/>
      <c r="L1016" s="67"/>
      <c r="M1016" s="67"/>
      <c r="P1016" s="55"/>
    </row>
    <row r="1017" spans="1:16" s="52" customFormat="1" ht="10.5" customHeight="1" outlineLevel="2">
      <c r="A1017" s="126">
        <v>6</v>
      </c>
      <c r="B1017" s="155">
        <v>2014</v>
      </c>
      <c r="C1017" s="130" t="s">
        <v>239</v>
      </c>
      <c r="D1017" s="272" t="s">
        <v>244</v>
      </c>
      <c r="E1017" s="131" t="s">
        <v>301</v>
      </c>
      <c r="F1017" s="409">
        <v>41797</v>
      </c>
      <c r="G1017" s="130" t="s">
        <v>1444</v>
      </c>
      <c r="H1017" s="126">
        <v>10</v>
      </c>
      <c r="I1017" s="130" t="s">
        <v>252</v>
      </c>
      <c r="J1017" s="67"/>
      <c r="K1017" s="67"/>
      <c r="L1017" s="34"/>
      <c r="M1017" s="67"/>
      <c r="P1017" s="55"/>
    </row>
    <row r="1018" spans="1:16" s="52" customFormat="1" ht="10.5" customHeight="1" outlineLevel="2">
      <c r="A1018" s="126">
        <v>10</v>
      </c>
      <c r="B1018" s="155">
        <v>2014</v>
      </c>
      <c r="C1018" s="130" t="s">
        <v>239</v>
      </c>
      <c r="D1018" s="272" t="s">
        <v>244</v>
      </c>
      <c r="E1018" s="131" t="s">
        <v>1243</v>
      </c>
      <c r="F1018" s="409">
        <v>41937</v>
      </c>
      <c r="G1018" s="130" t="s">
        <v>1722</v>
      </c>
      <c r="H1018" s="126">
        <v>10</v>
      </c>
      <c r="I1018" s="130" t="s">
        <v>327</v>
      </c>
      <c r="J1018" s="67"/>
      <c r="K1018" s="67"/>
      <c r="L1018" s="34"/>
      <c r="M1018" s="67"/>
      <c r="P1018" s="55"/>
    </row>
    <row r="1019" spans="1:16" s="269" customFormat="1" ht="10.5" customHeight="1" outlineLevel="2">
      <c r="A1019" s="270">
        <v>10</v>
      </c>
      <c r="B1019" s="273">
        <v>2015</v>
      </c>
      <c r="C1019" s="274" t="s">
        <v>239</v>
      </c>
      <c r="D1019" s="274" t="s">
        <v>244</v>
      </c>
      <c r="E1019" s="276" t="s">
        <v>1243</v>
      </c>
      <c r="F1019" s="408">
        <v>42301</v>
      </c>
      <c r="G1019" s="274" t="s">
        <v>2110</v>
      </c>
      <c r="H1019" s="270">
        <v>5</v>
      </c>
      <c r="I1019" s="269" t="s">
        <v>327</v>
      </c>
      <c r="J1019" s="269" t="s">
        <v>2000</v>
      </c>
      <c r="L1019" s="269" t="s">
        <v>2111</v>
      </c>
      <c r="P1019" s="270"/>
    </row>
    <row r="1020" spans="1:16" s="269" customFormat="1" ht="10.5" customHeight="1" outlineLevel="1">
      <c r="A1020" s="270"/>
      <c r="B1020" s="273"/>
      <c r="C1020" s="274"/>
      <c r="D1020" s="274" t="s">
        <v>245</v>
      </c>
      <c r="E1020" s="276"/>
      <c r="F1020" s="408"/>
      <c r="G1020" s="274"/>
      <c r="H1020" s="270">
        <f>SUBTOTAL(9,H1016:H1019)</f>
        <v>30</v>
      </c>
      <c r="P1020" s="270"/>
    </row>
    <row r="1021" spans="1:16" s="269" customFormat="1" ht="10.5" customHeight="1" outlineLevel="2">
      <c r="A1021" s="36">
        <v>6</v>
      </c>
      <c r="B1021" s="37">
        <v>2013</v>
      </c>
      <c r="C1021" s="38" t="s">
        <v>240</v>
      </c>
      <c r="D1021" s="271" t="s">
        <v>106</v>
      </c>
      <c r="E1021" s="45" t="s">
        <v>257</v>
      </c>
      <c r="F1021" s="407">
        <v>41322</v>
      </c>
      <c r="G1021" s="38" t="s">
        <v>968</v>
      </c>
      <c r="H1021" s="36">
        <v>5</v>
      </c>
      <c r="I1021" s="38" t="s">
        <v>267</v>
      </c>
      <c r="J1021" s="40" t="s">
        <v>2103</v>
      </c>
      <c r="K1021" s="40"/>
      <c r="L1021" s="40"/>
      <c r="P1021" s="270"/>
    </row>
    <row r="1022" spans="1:16" s="48" customFormat="1" ht="10.5" customHeight="1" outlineLevel="2">
      <c r="A1022" s="36">
        <v>6</v>
      </c>
      <c r="B1022" s="36">
        <v>2013</v>
      </c>
      <c r="C1022" s="38" t="s">
        <v>240</v>
      </c>
      <c r="D1022" s="39" t="s">
        <v>106</v>
      </c>
      <c r="E1022" s="38" t="s">
        <v>290</v>
      </c>
      <c r="F1022" s="407">
        <v>41336</v>
      </c>
      <c r="G1022" s="38" t="s">
        <v>1023</v>
      </c>
      <c r="H1022" s="36">
        <v>3</v>
      </c>
      <c r="I1022" s="38" t="s">
        <v>34</v>
      </c>
      <c r="J1022" s="52"/>
      <c r="K1022" s="67"/>
      <c r="L1022" s="67"/>
      <c r="M1022" s="67"/>
      <c r="P1022" s="42"/>
    </row>
    <row r="1023" spans="1:13" s="52" customFormat="1" ht="10.5" customHeight="1" outlineLevel="2">
      <c r="A1023" s="36">
        <v>6</v>
      </c>
      <c r="B1023" s="36">
        <v>2013</v>
      </c>
      <c r="C1023" s="38" t="s">
        <v>240</v>
      </c>
      <c r="D1023" s="39" t="s">
        <v>106</v>
      </c>
      <c r="E1023" s="38" t="s">
        <v>290</v>
      </c>
      <c r="F1023" s="407">
        <v>41336</v>
      </c>
      <c r="G1023" s="38" t="s">
        <v>444</v>
      </c>
      <c r="H1023" s="36">
        <v>7</v>
      </c>
      <c r="I1023" s="38" t="s">
        <v>516</v>
      </c>
      <c r="K1023" s="58"/>
      <c r="L1023" s="58"/>
      <c r="M1023" s="34"/>
    </row>
    <row r="1024" spans="1:13" s="52" customFormat="1" ht="10.5" customHeight="1" outlineLevel="2">
      <c r="A1024" s="36">
        <v>6</v>
      </c>
      <c r="B1024" s="36">
        <v>2013</v>
      </c>
      <c r="C1024" s="38" t="s">
        <v>240</v>
      </c>
      <c r="D1024" s="39" t="s">
        <v>106</v>
      </c>
      <c r="E1024" s="38" t="s">
        <v>290</v>
      </c>
      <c r="F1024" s="407">
        <v>41336</v>
      </c>
      <c r="G1024" s="38" t="s">
        <v>968</v>
      </c>
      <c r="H1024" s="36">
        <v>7</v>
      </c>
      <c r="I1024" s="38" t="s">
        <v>360</v>
      </c>
      <c r="K1024" s="58"/>
      <c r="L1024" s="67"/>
      <c r="M1024" s="34"/>
    </row>
    <row r="1025" spans="1:12" s="40" customFormat="1" ht="10.5" customHeight="1" outlineLevel="2">
      <c r="A1025" s="36">
        <v>6</v>
      </c>
      <c r="B1025" s="36">
        <v>2013</v>
      </c>
      <c r="C1025" s="38" t="s">
        <v>240</v>
      </c>
      <c r="D1025" s="39" t="s">
        <v>106</v>
      </c>
      <c r="E1025" s="38" t="s">
        <v>260</v>
      </c>
      <c r="F1025" s="407">
        <v>41349</v>
      </c>
      <c r="G1025" s="38" t="s">
        <v>968</v>
      </c>
      <c r="H1025" s="36">
        <v>5</v>
      </c>
      <c r="I1025" s="38" t="s">
        <v>267</v>
      </c>
      <c r="J1025" s="52" t="s">
        <v>1821</v>
      </c>
      <c r="L1025" s="40" t="s">
        <v>2103</v>
      </c>
    </row>
    <row r="1026" spans="1:12" s="67" customFormat="1" ht="10.5" customHeight="1" outlineLevel="2">
      <c r="A1026" s="36">
        <v>6</v>
      </c>
      <c r="B1026" s="36">
        <v>2013</v>
      </c>
      <c r="C1026" s="45" t="s">
        <v>240</v>
      </c>
      <c r="D1026" s="271" t="s">
        <v>106</v>
      </c>
      <c r="E1026" s="38" t="s">
        <v>208</v>
      </c>
      <c r="F1026" s="407">
        <v>41434</v>
      </c>
      <c r="G1026" s="38" t="s">
        <v>1228</v>
      </c>
      <c r="H1026" s="36">
        <v>10</v>
      </c>
      <c r="I1026" s="38" t="s">
        <v>375</v>
      </c>
      <c r="J1026" s="40"/>
      <c r="K1026" s="40"/>
      <c r="L1026" s="40"/>
    </row>
    <row r="1027" spans="1:13" s="67" customFormat="1" ht="10.5" customHeight="1" outlineLevel="2">
      <c r="A1027" s="36">
        <v>6</v>
      </c>
      <c r="B1027" s="36">
        <v>2013</v>
      </c>
      <c r="C1027" s="45" t="s">
        <v>240</v>
      </c>
      <c r="D1027" s="271" t="s">
        <v>106</v>
      </c>
      <c r="E1027" s="38" t="s">
        <v>1064</v>
      </c>
      <c r="F1027" s="407">
        <v>41440</v>
      </c>
      <c r="G1027" s="38" t="s">
        <v>1228</v>
      </c>
      <c r="H1027" s="36">
        <v>15</v>
      </c>
      <c r="I1027" s="38" t="s">
        <v>1229</v>
      </c>
      <c r="J1027" s="40"/>
      <c r="K1027" s="40"/>
      <c r="L1027" s="40"/>
      <c r="M1027" s="58"/>
    </row>
    <row r="1028" spans="1:12" s="67" customFormat="1" ht="10.5" customHeight="1" outlineLevel="2">
      <c r="A1028" s="29">
        <v>3</v>
      </c>
      <c r="B1028" s="30">
        <v>2014</v>
      </c>
      <c r="C1028" s="31" t="s">
        <v>240</v>
      </c>
      <c r="D1028" s="32" t="s">
        <v>106</v>
      </c>
      <c r="E1028" s="98" t="s">
        <v>260</v>
      </c>
      <c r="F1028" s="406">
        <v>41713</v>
      </c>
      <c r="G1028" s="31" t="s">
        <v>1401</v>
      </c>
      <c r="H1028" s="29">
        <v>10</v>
      </c>
      <c r="I1028" s="31" t="s">
        <v>252</v>
      </c>
      <c r="J1028" s="40"/>
      <c r="K1028" s="40"/>
      <c r="L1028" s="40"/>
    </row>
    <row r="1029" spans="1:16" s="40" customFormat="1" ht="10.5" customHeight="1" outlineLevel="2">
      <c r="A1029" s="29">
        <v>3</v>
      </c>
      <c r="B1029" s="30">
        <v>2014</v>
      </c>
      <c r="C1029" s="31" t="s">
        <v>240</v>
      </c>
      <c r="D1029" s="32" t="s">
        <v>106</v>
      </c>
      <c r="E1029" s="98" t="s">
        <v>270</v>
      </c>
      <c r="F1029" s="406">
        <v>41728</v>
      </c>
      <c r="G1029" s="31" t="s">
        <v>1401</v>
      </c>
      <c r="H1029" s="29">
        <v>5</v>
      </c>
      <c r="I1029" s="31" t="s">
        <v>241</v>
      </c>
      <c r="P1029" s="36"/>
    </row>
    <row r="1030" spans="1:16" s="40" customFormat="1" ht="10.5" customHeight="1" outlineLevel="2">
      <c r="A1030" s="29">
        <v>5</v>
      </c>
      <c r="B1030" s="30">
        <v>2014</v>
      </c>
      <c r="C1030" s="31" t="s">
        <v>240</v>
      </c>
      <c r="D1030" s="32" t="s">
        <v>106</v>
      </c>
      <c r="E1030" s="98" t="s">
        <v>248</v>
      </c>
      <c r="F1030" s="406">
        <v>41776</v>
      </c>
      <c r="G1030" s="31" t="s">
        <v>1401</v>
      </c>
      <c r="H1030" s="29">
        <v>10</v>
      </c>
      <c r="I1030" s="31" t="s">
        <v>252</v>
      </c>
      <c r="K1030" s="67"/>
      <c r="L1030" s="67"/>
      <c r="P1030" s="36"/>
    </row>
    <row r="1031" spans="1:16" s="40" customFormat="1" ht="10.5" customHeight="1" outlineLevel="2">
      <c r="A1031" s="29">
        <v>6</v>
      </c>
      <c r="B1031" s="30">
        <v>2014</v>
      </c>
      <c r="C1031" s="31" t="s">
        <v>240</v>
      </c>
      <c r="D1031" s="32" t="s">
        <v>106</v>
      </c>
      <c r="E1031" s="98" t="s">
        <v>208</v>
      </c>
      <c r="F1031" s="406">
        <v>41797</v>
      </c>
      <c r="G1031" s="31" t="s">
        <v>1557</v>
      </c>
      <c r="H1031" s="126">
        <v>7</v>
      </c>
      <c r="I1031" s="130" t="s">
        <v>161</v>
      </c>
      <c r="J1031" s="52"/>
      <c r="K1031" s="52"/>
      <c r="L1031" s="67"/>
      <c r="P1031" s="36"/>
    </row>
    <row r="1032" spans="1:16" s="40" customFormat="1" ht="10.5" customHeight="1" outlineLevel="2">
      <c r="A1032" s="29">
        <v>6</v>
      </c>
      <c r="B1032" s="30">
        <v>2014</v>
      </c>
      <c r="C1032" s="31" t="s">
        <v>240</v>
      </c>
      <c r="D1032" s="32" t="s">
        <v>106</v>
      </c>
      <c r="E1032" s="98" t="s">
        <v>208</v>
      </c>
      <c r="F1032" s="406">
        <v>41797</v>
      </c>
      <c r="G1032" s="31" t="s">
        <v>1558</v>
      </c>
      <c r="H1032" s="126">
        <v>3</v>
      </c>
      <c r="I1032" s="130" t="s">
        <v>133</v>
      </c>
      <c r="J1032" s="52"/>
      <c r="K1032" s="52"/>
      <c r="L1032" s="67"/>
      <c r="P1032" s="36"/>
    </row>
    <row r="1033" spans="1:16" s="40" customFormat="1" ht="10.5" customHeight="1" outlineLevel="2">
      <c r="A1033" s="273">
        <v>3</v>
      </c>
      <c r="B1033" s="270">
        <v>2015</v>
      </c>
      <c r="C1033" s="274" t="s">
        <v>240</v>
      </c>
      <c r="D1033" s="277" t="s">
        <v>106</v>
      </c>
      <c r="E1033" s="274" t="s">
        <v>290</v>
      </c>
      <c r="F1033" s="408">
        <v>42064</v>
      </c>
      <c r="G1033" s="274" t="s">
        <v>1558</v>
      </c>
      <c r="H1033" s="270">
        <v>3</v>
      </c>
      <c r="I1033" s="274" t="s">
        <v>356</v>
      </c>
      <c r="K1033" s="52"/>
      <c r="L1033" s="67"/>
      <c r="P1033" s="36"/>
    </row>
    <row r="1034" spans="1:11" s="67" customFormat="1" ht="10.5" customHeight="1" outlineLevel="2">
      <c r="A1034" s="273">
        <v>3</v>
      </c>
      <c r="B1034" s="270">
        <v>2015</v>
      </c>
      <c r="C1034" s="274" t="s">
        <v>240</v>
      </c>
      <c r="D1034" s="277" t="s">
        <v>106</v>
      </c>
      <c r="E1034" s="274" t="s">
        <v>290</v>
      </c>
      <c r="F1034" s="408">
        <v>42064</v>
      </c>
      <c r="G1034" s="274" t="s">
        <v>1820</v>
      </c>
      <c r="H1034" s="270">
        <v>7</v>
      </c>
      <c r="I1034" s="274" t="s">
        <v>32</v>
      </c>
      <c r="J1034" s="40"/>
      <c r="K1034" s="52"/>
    </row>
    <row r="1035" spans="1:16" s="269" customFormat="1" ht="10.5" customHeight="1" outlineLevel="2">
      <c r="A1035" s="270">
        <v>10</v>
      </c>
      <c r="B1035" s="273">
        <v>2015</v>
      </c>
      <c r="C1035" s="274" t="s">
        <v>240</v>
      </c>
      <c r="D1035" s="274" t="s">
        <v>106</v>
      </c>
      <c r="E1035" s="276" t="s">
        <v>286</v>
      </c>
      <c r="F1035" s="408">
        <v>42288</v>
      </c>
      <c r="G1035" s="274" t="s">
        <v>2087</v>
      </c>
      <c r="H1035" s="270">
        <v>10</v>
      </c>
      <c r="I1035" s="269" t="s">
        <v>322</v>
      </c>
      <c r="P1035" s="270"/>
    </row>
    <row r="1036" spans="1:16" s="269" customFormat="1" ht="10.5" customHeight="1" outlineLevel="1">
      <c r="A1036" s="270"/>
      <c r="B1036" s="273"/>
      <c r="C1036" s="274"/>
      <c r="D1036" s="274" t="s">
        <v>107</v>
      </c>
      <c r="E1036" s="276"/>
      <c r="F1036" s="408"/>
      <c r="G1036" s="274"/>
      <c r="H1036" s="270">
        <f>SUBTOTAL(9,H1021:H1035)</f>
        <v>107</v>
      </c>
      <c r="P1036" s="270"/>
    </row>
    <row r="1037" spans="1:13" s="58" customFormat="1" ht="10.5" customHeight="1" outlineLevel="2">
      <c r="A1037" s="36">
        <v>3</v>
      </c>
      <c r="B1037" s="36">
        <v>2013</v>
      </c>
      <c r="C1037" s="38" t="s">
        <v>240</v>
      </c>
      <c r="D1037" s="39" t="s">
        <v>49</v>
      </c>
      <c r="E1037" s="38" t="s">
        <v>290</v>
      </c>
      <c r="F1037" s="407">
        <v>41336</v>
      </c>
      <c r="G1037" s="38" t="s">
        <v>1024</v>
      </c>
      <c r="H1037" s="36">
        <v>3</v>
      </c>
      <c r="I1037" s="38" t="s">
        <v>526</v>
      </c>
      <c r="J1037" s="52"/>
      <c r="K1037" s="52"/>
      <c r="L1037" s="52"/>
      <c r="M1037" s="67"/>
    </row>
    <row r="1038" spans="1:12" s="67" customFormat="1" ht="10.5" customHeight="1" outlineLevel="2">
      <c r="A1038" s="36">
        <v>6</v>
      </c>
      <c r="B1038" s="36">
        <v>2013</v>
      </c>
      <c r="C1038" s="38" t="s">
        <v>240</v>
      </c>
      <c r="D1038" s="39" t="s">
        <v>49</v>
      </c>
      <c r="E1038" s="38" t="s">
        <v>290</v>
      </c>
      <c r="F1038" s="407">
        <v>41336</v>
      </c>
      <c r="G1038" s="38" t="s">
        <v>474</v>
      </c>
      <c r="H1038" s="36">
        <v>3</v>
      </c>
      <c r="I1038" s="38" t="s">
        <v>357</v>
      </c>
      <c r="J1038" s="52"/>
      <c r="K1038" s="52"/>
      <c r="L1038" s="52"/>
    </row>
    <row r="1039" spans="1:12" s="67" customFormat="1" ht="10.5" customHeight="1" outlineLevel="2">
      <c r="A1039" s="36">
        <v>3</v>
      </c>
      <c r="B1039" s="36">
        <v>2013</v>
      </c>
      <c r="C1039" s="38" t="s">
        <v>240</v>
      </c>
      <c r="D1039" s="39" t="s">
        <v>49</v>
      </c>
      <c r="E1039" s="38" t="s">
        <v>290</v>
      </c>
      <c r="F1039" s="407">
        <v>41336</v>
      </c>
      <c r="G1039" s="38" t="s">
        <v>448</v>
      </c>
      <c r="H1039" s="36">
        <v>3</v>
      </c>
      <c r="I1039" s="38" t="s">
        <v>511</v>
      </c>
      <c r="J1039" s="52"/>
      <c r="K1039" s="52"/>
      <c r="L1039" s="52"/>
    </row>
    <row r="1040" spans="1:12" s="67" customFormat="1" ht="10.5" customHeight="1" outlineLevel="2">
      <c r="A1040" s="36">
        <v>10</v>
      </c>
      <c r="B1040" s="36">
        <v>2013</v>
      </c>
      <c r="C1040" s="38" t="s">
        <v>240</v>
      </c>
      <c r="D1040" s="39" t="s">
        <v>49</v>
      </c>
      <c r="E1040" s="38" t="s">
        <v>290</v>
      </c>
      <c r="F1040" s="407">
        <v>41336</v>
      </c>
      <c r="G1040" s="38" t="s">
        <v>475</v>
      </c>
      <c r="H1040" s="36">
        <v>10</v>
      </c>
      <c r="I1040" s="38" t="s">
        <v>492</v>
      </c>
      <c r="J1040" s="52"/>
      <c r="K1040" s="52"/>
      <c r="L1040" s="52"/>
    </row>
    <row r="1041" spans="1:13" s="67" customFormat="1" ht="10.5" customHeight="1" outlineLevel="2">
      <c r="A1041" s="36">
        <v>9</v>
      </c>
      <c r="B1041" s="36">
        <v>2013</v>
      </c>
      <c r="C1041" s="38" t="s">
        <v>240</v>
      </c>
      <c r="D1041" s="39" t="s">
        <v>49</v>
      </c>
      <c r="E1041" s="38" t="s">
        <v>290</v>
      </c>
      <c r="F1041" s="407">
        <v>41336</v>
      </c>
      <c r="G1041" s="38" t="s">
        <v>1025</v>
      </c>
      <c r="H1041" s="36">
        <v>3</v>
      </c>
      <c r="I1041" s="38" t="s">
        <v>503</v>
      </c>
      <c r="J1041" s="52"/>
      <c r="K1041" s="52"/>
      <c r="M1041" s="52"/>
    </row>
    <row r="1042" spans="1:13" s="67" customFormat="1" ht="10.5" customHeight="1" outlineLevel="2">
      <c r="A1042" s="36">
        <v>3</v>
      </c>
      <c r="B1042" s="36">
        <v>2013</v>
      </c>
      <c r="C1042" s="45" t="s">
        <v>240</v>
      </c>
      <c r="D1042" s="271" t="s">
        <v>49</v>
      </c>
      <c r="E1042" s="38" t="s">
        <v>208</v>
      </c>
      <c r="F1042" s="407">
        <v>41434</v>
      </c>
      <c r="G1042" s="38" t="s">
        <v>1230</v>
      </c>
      <c r="H1042" s="36">
        <v>7</v>
      </c>
      <c r="I1042" s="38" t="s">
        <v>434</v>
      </c>
      <c r="J1042" s="40"/>
      <c r="K1042" s="52"/>
      <c r="M1042" s="52"/>
    </row>
    <row r="1043" spans="1:13" s="67" customFormat="1" ht="10.5" customHeight="1" outlineLevel="2">
      <c r="A1043" s="36">
        <v>2</v>
      </c>
      <c r="B1043" s="37">
        <v>2013</v>
      </c>
      <c r="C1043" s="38" t="s">
        <v>240</v>
      </c>
      <c r="D1043" s="271" t="s">
        <v>49</v>
      </c>
      <c r="E1043" s="45" t="s">
        <v>337</v>
      </c>
      <c r="F1043" s="407">
        <v>41546</v>
      </c>
      <c r="G1043" s="38" t="s">
        <v>1231</v>
      </c>
      <c r="H1043" s="36">
        <v>5</v>
      </c>
      <c r="I1043" s="38" t="s">
        <v>327</v>
      </c>
      <c r="J1043" s="40" t="s">
        <v>2103</v>
      </c>
      <c r="K1043" s="52"/>
      <c r="M1043" s="52"/>
    </row>
    <row r="1044" spans="1:13" s="67" customFormat="1" ht="10.5" customHeight="1" outlineLevel="2">
      <c r="A1044" s="36">
        <v>3</v>
      </c>
      <c r="B1044" s="37">
        <v>2013</v>
      </c>
      <c r="C1044" s="38" t="s">
        <v>240</v>
      </c>
      <c r="D1044" s="271" t="s">
        <v>49</v>
      </c>
      <c r="E1044" s="45" t="s">
        <v>286</v>
      </c>
      <c r="F1044" s="407">
        <v>41560</v>
      </c>
      <c r="G1044" s="38" t="s">
        <v>1231</v>
      </c>
      <c r="H1044" s="36">
        <v>3</v>
      </c>
      <c r="I1044" s="38" t="s">
        <v>459</v>
      </c>
      <c r="J1044" s="40"/>
      <c r="K1044" s="52"/>
      <c r="L1044" s="58"/>
      <c r="M1044" s="52"/>
    </row>
    <row r="1045" spans="1:13" s="52" customFormat="1" ht="10.5" customHeight="1" outlineLevel="2">
      <c r="A1045" s="36">
        <v>3</v>
      </c>
      <c r="B1045" s="37">
        <v>2013</v>
      </c>
      <c r="C1045" s="38" t="s">
        <v>240</v>
      </c>
      <c r="D1045" s="271" t="s">
        <v>49</v>
      </c>
      <c r="E1045" s="45" t="s">
        <v>286</v>
      </c>
      <c r="F1045" s="407">
        <v>41560</v>
      </c>
      <c r="G1045" s="38" t="s">
        <v>1232</v>
      </c>
      <c r="H1045" s="36">
        <v>3</v>
      </c>
      <c r="I1045" s="38" t="s">
        <v>269</v>
      </c>
      <c r="J1045" s="48"/>
      <c r="L1045" s="58"/>
      <c r="M1045" s="67"/>
    </row>
    <row r="1046" spans="1:11" s="67" customFormat="1" ht="10.5" customHeight="1" outlineLevel="2">
      <c r="A1046" s="36">
        <v>3</v>
      </c>
      <c r="B1046" s="37">
        <v>2013</v>
      </c>
      <c r="C1046" s="38" t="s">
        <v>240</v>
      </c>
      <c r="D1046" s="271" t="s">
        <v>49</v>
      </c>
      <c r="E1046" s="45" t="s">
        <v>199</v>
      </c>
      <c r="F1046" s="407">
        <v>41582</v>
      </c>
      <c r="G1046" s="38" t="s">
        <v>1293</v>
      </c>
      <c r="H1046" s="36">
        <v>5</v>
      </c>
      <c r="I1046" s="38" t="s">
        <v>326</v>
      </c>
      <c r="J1046" s="48"/>
      <c r="K1046" s="52"/>
    </row>
    <row r="1047" spans="1:11" s="67" customFormat="1" ht="10.5" customHeight="1" outlineLevel="2">
      <c r="A1047" s="29">
        <v>3</v>
      </c>
      <c r="B1047" s="30">
        <v>2014</v>
      </c>
      <c r="C1047" s="31" t="s">
        <v>240</v>
      </c>
      <c r="D1047" s="32" t="s">
        <v>49</v>
      </c>
      <c r="E1047" s="98" t="s">
        <v>290</v>
      </c>
      <c r="F1047" s="406">
        <v>41700</v>
      </c>
      <c r="G1047" s="31" t="s">
        <v>1376</v>
      </c>
      <c r="H1047" s="29">
        <v>10</v>
      </c>
      <c r="I1047" s="31" t="s">
        <v>351</v>
      </c>
      <c r="J1047" s="52"/>
      <c r="K1047" s="52"/>
    </row>
    <row r="1048" spans="1:13" s="66" customFormat="1" ht="10.5" customHeight="1" outlineLevel="2">
      <c r="A1048" s="29">
        <v>3</v>
      </c>
      <c r="B1048" s="30">
        <v>2014</v>
      </c>
      <c r="C1048" s="31" t="s">
        <v>240</v>
      </c>
      <c r="D1048" s="32" t="s">
        <v>49</v>
      </c>
      <c r="E1048" s="98" t="s">
        <v>199</v>
      </c>
      <c r="F1048" s="406">
        <v>41706</v>
      </c>
      <c r="G1048" s="31" t="s">
        <v>397</v>
      </c>
      <c r="H1048" s="29">
        <v>5</v>
      </c>
      <c r="I1048" s="31" t="s">
        <v>267</v>
      </c>
      <c r="J1048" s="52" t="s">
        <v>2112</v>
      </c>
      <c r="K1048" s="52"/>
      <c r="L1048" s="62" t="s">
        <v>2103</v>
      </c>
      <c r="M1048" s="58"/>
    </row>
    <row r="1049" spans="1:13" s="66" customFormat="1" ht="10.5" customHeight="1" outlineLevel="2">
      <c r="A1049" s="29">
        <v>5</v>
      </c>
      <c r="B1049" s="30">
        <v>2014</v>
      </c>
      <c r="C1049" s="31" t="s">
        <v>240</v>
      </c>
      <c r="D1049" s="32" t="s">
        <v>49</v>
      </c>
      <c r="E1049" s="98" t="s">
        <v>945</v>
      </c>
      <c r="F1049" s="406">
        <v>41783</v>
      </c>
      <c r="G1049" s="31" t="s">
        <v>1445</v>
      </c>
      <c r="H1049" s="29">
        <v>10</v>
      </c>
      <c r="I1049" s="31" t="s">
        <v>252</v>
      </c>
      <c r="J1049" s="40"/>
      <c r="K1049" s="34"/>
      <c r="L1049" s="67"/>
      <c r="M1049" s="58"/>
    </row>
    <row r="1050" spans="1:11" s="67" customFormat="1" ht="10.5" customHeight="1" outlineLevel="2">
      <c r="A1050" s="29">
        <v>10</v>
      </c>
      <c r="B1050" s="29">
        <v>2014</v>
      </c>
      <c r="C1050" s="31" t="s">
        <v>240</v>
      </c>
      <c r="D1050" s="104" t="s">
        <v>49</v>
      </c>
      <c r="E1050" s="31" t="s">
        <v>286</v>
      </c>
      <c r="F1050" s="409">
        <v>41924</v>
      </c>
      <c r="G1050" s="31" t="s">
        <v>1676</v>
      </c>
      <c r="H1050" s="29">
        <v>7</v>
      </c>
      <c r="I1050" s="31" t="s">
        <v>1677</v>
      </c>
      <c r="K1050" s="52"/>
    </row>
    <row r="1051" spans="1:11" s="67" customFormat="1" ht="10.5" customHeight="1" outlineLevel="2">
      <c r="A1051" s="29">
        <v>11</v>
      </c>
      <c r="B1051" s="29">
        <v>2014</v>
      </c>
      <c r="C1051" s="31" t="s">
        <v>240</v>
      </c>
      <c r="D1051" s="104" t="s">
        <v>49</v>
      </c>
      <c r="E1051" s="31" t="s">
        <v>123</v>
      </c>
      <c r="F1051" s="409">
        <v>41951</v>
      </c>
      <c r="G1051" s="31" t="s">
        <v>1703</v>
      </c>
      <c r="H1051" s="29">
        <v>10</v>
      </c>
      <c r="I1051" s="31" t="s">
        <v>327</v>
      </c>
      <c r="J1051" s="48"/>
      <c r="K1051" s="52"/>
    </row>
    <row r="1052" spans="1:11" s="67" customFormat="1" ht="10.5" customHeight="1" outlineLevel="2">
      <c r="A1052" s="273">
        <v>3</v>
      </c>
      <c r="B1052" s="270">
        <v>2015</v>
      </c>
      <c r="C1052" s="274" t="s">
        <v>240</v>
      </c>
      <c r="D1052" s="277" t="s">
        <v>49</v>
      </c>
      <c r="E1052" s="274" t="s">
        <v>290</v>
      </c>
      <c r="F1052" s="408">
        <v>42064</v>
      </c>
      <c r="G1052" s="274" t="s">
        <v>1795</v>
      </c>
      <c r="H1052" s="270">
        <v>10</v>
      </c>
      <c r="I1052" s="274" t="s">
        <v>82</v>
      </c>
      <c r="J1052" s="48"/>
      <c r="K1052" s="52"/>
    </row>
    <row r="1053" spans="1:11" s="67" customFormat="1" ht="10.5" customHeight="1" outlineLevel="2">
      <c r="A1053" s="273">
        <v>5</v>
      </c>
      <c r="B1053" s="270">
        <v>2015</v>
      </c>
      <c r="C1053" s="274" t="s">
        <v>240</v>
      </c>
      <c r="D1053" s="277" t="s">
        <v>49</v>
      </c>
      <c r="E1053" s="274" t="s">
        <v>945</v>
      </c>
      <c r="F1053" s="408">
        <v>42147</v>
      </c>
      <c r="G1053" s="274" t="s">
        <v>1867</v>
      </c>
      <c r="H1053" s="270">
        <v>10</v>
      </c>
      <c r="I1053" s="274" t="s">
        <v>252</v>
      </c>
      <c r="J1053" s="48"/>
      <c r="K1053" s="52"/>
    </row>
    <row r="1054" spans="1:11" s="67" customFormat="1" ht="10.5" customHeight="1" outlineLevel="1">
      <c r="A1054" s="273"/>
      <c r="B1054" s="270"/>
      <c r="C1054" s="274"/>
      <c r="D1054" s="277" t="s">
        <v>50</v>
      </c>
      <c r="E1054" s="274"/>
      <c r="F1054" s="408"/>
      <c r="G1054" s="274"/>
      <c r="H1054" s="270">
        <f>SUBTOTAL(9,H1037:H1053)</f>
        <v>107</v>
      </c>
      <c r="I1054" s="274"/>
      <c r="J1054" s="48"/>
      <c r="K1054" s="52"/>
    </row>
    <row r="1055" spans="1:13" s="58" customFormat="1" ht="10.5" customHeight="1" outlineLevel="2">
      <c r="A1055" s="36">
        <v>3</v>
      </c>
      <c r="B1055" s="36">
        <v>2013</v>
      </c>
      <c r="C1055" s="38" t="s">
        <v>239</v>
      </c>
      <c r="D1055" s="39" t="s">
        <v>2</v>
      </c>
      <c r="E1055" s="38" t="s">
        <v>306</v>
      </c>
      <c r="F1055" s="407">
        <v>41426</v>
      </c>
      <c r="G1055" s="38" t="s">
        <v>1233</v>
      </c>
      <c r="H1055" s="36">
        <v>10</v>
      </c>
      <c r="I1055" s="38" t="s">
        <v>252</v>
      </c>
      <c r="J1055" s="67"/>
      <c r="K1055" s="34"/>
      <c r="L1055" s="67"/>
      <c r="M1055" s="67"/>
    </row>
    <row r="1056" spans="1:13" s="58" customFormat="1" ht="10.5" customHeight="1" outlineLevel="2">
      <c r="A1056" s="36">
        <v>3</v>
      </c>
      <c r="B1056" s="36">
        <v>2013</v>
      </c>
      <c r="C1056" s="38" t="s">
        <v>239</v>
      </c>
      <c r="D1056" s="39" t="s">
        <v>2</v>
      </c>
      <c r="E1056" s="38" t="s">
        <v>1167</v>
      </c>
      <c r="F1056" s="407">
        <v>41573</v>
      </c>
      <c r="G1056" s="38" t="s">
        <v>1234</v>
      </c>
      <c r="H1056" s="36">
        <v>5</v>
      </c>
      <c r="I1056" s="38" t="s">
        <v>327</v>
      </c>
      <c r="J1056" s="40" t="s">
        <v>2103</v>
      </c>
      <c r="K1056" s="34"/>
      <c r="L1056" s="67"/>
      <c r="M1056" s="67"/>
    </row>
    <row r="1057" spans="1:13" s="58" customFormat="1" ht="10.5" customHeight="1" outlineLevel="1">
      <c r="A1057" s="36"/>
      <c r="B1057" s="36"/>
      <c r="C1057" s="38"/>
      <c r="D1057" s="39" t="s">
        <v>3</v>
      </c>
      <c r="E1057" s="38"/>
      <c r="F1057" s="407"/>
      <c r="G1057" s="38"/>
      <c r="H1057" s="36">
        <f>SUBTOTAL(9,H1055:H1056)</f>
        <v>15</v>
      </c>
      <c r="I1057" s="38"/>
      <c r="J1057" s="40"/>
      <c r="K1057" s="34"/>
      <c r="L1057" s="67"/>
      <c r="M1057" s="67"/>
    </row>
    <row r="1058" spans="1:16" s="269" customFormat="1" ht="10.5" customHeight="1" outlineLevel="2">
      <c r="A1058" s="270">
        <v>10</v>
      </c>
      <c r="B1058" s="273">
        <v>2015</v>
      </c>
      <c r="C1058" s="274" t="s">
        <v>262</v>
      </c>
      <c r="D1058" s="274" t="s">
        <v>2088</v>
      </c>
      <c r="E1058" s="276" t="s">
        <v>286</v>
      </c>
      <c r="F1058" s="408">
        <v>42288</v>
      </c>
      <c r="G1058" s="274" t="s">
        <v>2089</v>
      </c>
      <c r="H1058" s="270">
        <v>10</v>
      </c>
      <c r="I1058" s="269" t="s">
        <v>311</v>
      </c>
      <c r="P1058" s="270"/>
    </row>
    <row r="1059" spans="1:9" s="405" customFormat="1" ht="10.5" customHeight="1" outlineLevel="2">
      <c r="A1059" s="402">
        <v>9</v>
      </c>
      <c r="B1059" s="402">
        <v>2015</v>
      </c>
      <c r="C1059" s="403" t="s">
        <v>262</v>
      </c>
      <c r="D1059" s="404" t="s">
        <v>2088</v>
      </c>
      <c r="E1059" s="403" t="s">
        <v>337</v>
      </c>
      <c r="F1059" s="429">
        <v>42274</v>
      </c>
      <c r="G1059" s="403" t="s">
        <v>2006</v>
      </c>
      <c r="H1059" s="402">
        <v>10</v>
      </c>
      <c r="I1059" s="403" t="s">
        <v>327</v>
      </c>
    </row>
    <row r="1060" spans="1:9" s="405" customFormat="1" ht="10.5" customHeight="1" outlineLevel="1">
      <c r="A1060" s="402"/>
      <c r="B1060" s="402"/>
      <c r="C1060" s="403"/>
      <c r="D1060" s="404" t="s">
        <v>2090</v>
      </c>
      <c r="E1060" s="403"/>
      <c r="F1060" s="429"/>
      <c r="G1060" s="403"/>
      <c r="H1060" s="402">
        <f>SUBTOTAL(9,H1058:H1059)</f>
        <v>20</v>
      </c>
      <c r="I1060" s="403"/>
    </row>
    <row r="1061" spans="1:13" s="92" customFormat="1" ht="10.5" customHeight="1" outlineLevel="2">
      <c r="A1061" s="36">
        <v>5</v>
      </c>
      <c r="B1061" s="36">
        <v>2013</v>
      </c>
      <c r="C1061" s="38" t="s">
        <v>240</v>
      </c>
      <c r="D1061" s="39" t="s">
        <v>74</v>
      </c>
      <c r="E1061" s="38" t="s">
        <v>290</v>
      </c>
      <c r="F1061" s="407">
        <v>41336</v>
      </c>
      <c r="G1061" s="38" t="s">
        <v>531</v>
      </c>
      <c r="H1061" s="36">
        <v>10</v>
      </c>
      <c r="I1061" s="38" t="s">
        <v>379</v>
      </c>
      <c r="J1061" s="40"/>
      <c r="K1061" s="52"/>
      <c r="L1061" s="67"/>
      <c r="M1061" s="67"/>
    </row>
    <row r="1062" spans="1:13" s="92" customFormat="1" ht="10.5" customHeight="1" outlineLevel="2">
      <c r="A1062" s="36">
        <v>10</v>
      </c>
      <c r="B1062" s="36">
        <v>2013</v>
      </c>
      <c r="C1062" s="38" t="s">
        <v>240</v>
      </c>
      <c r="D1062" s="39" t="s">
        <v>74</v>
      </c>
      <c r="E1062" s="38" t="s">
        <v>290</v>
      </c>
      <c r="F1062" s="407">
        <v>41336</v>
      </c>
      <c r="G1062" s="38" t="s">
        <v>400</v>
      </c>
      <c r="H1062" s="36">
        <v>3</v>
      </c>
      <c r="I1062" s="38" t="s">
        <v>356</v>
      </c>
      <c r="J1062" s="40"/>
      <c r="K1062" s="52"/>
      <c r="L1062" s="67"/>
      <c r="M1062" s="67"/>
    </row>
    <row r="1063" spans="1:11" s="67" customFormat="1" ht="10.5" customHeight="1" outlineLevel="2">
      <c r="A1063" s="36">
        <v>3</v>
      </c>
      <c r="B1063" s="36">
        <v>2013</v>
      </c>
      <c r="C1063" s="45" t="s">
        <v>240</v>
      </c>
      <c r="D1063" s="271" t="s">
        <v>74</v>
      </c>
      <c r="E1063" s="38" t="s">
        <v>208</v>
      </c>
      <c r="F1063" s="407">
        <v>41434</v>
      </c>
      <c r="G1063" s="38" t="s">
        <v>1235</v>
      </c>
      <c r="H1063" s="36">
        <v>3</v>
      </c>
      <c r="I1063" s="38" t="s">
        <v>172</v>
      </c>
      <c r="J1063" s="40"/>
      <c r="K1063" s="52"/>
    </row>
    <row r="1064" spans="1:12" s="67" customFormat="1" ht="10.5" customHeight="1" outlineLevel="2">
      <c r="A1064" s="36">
        <v>3</v>
      </c>
      <c r="B1064" s="36">
        <v>2013</v>
      </c>
      <c r="C1064" s="39" t="s">
        <v>240</v>
      </c>
      <c r="D1064" s="271" t="s">
        <v>74</v>
      </c>
      <c r="E1064" s="38" t="s">
        <v>264</v>
      </c>
      <c r="F1064" s="407">
        <v>41594</v>
      </c>
      <c r="G1064" s="38" t="s">
        <v>1294</v>
      </c>
      <c r="H1064" s="36">
        <v>5</v>
      </c>
      <c r="I1064" s="38" t="s">
        <v>241</v>
      </c>
      <c r="J1064" s="40"/>
      <c r="K1064" s="52"/>
      <c r="L1064" s="52"/>
    </row>
    <row r="1065" spans="1:12" s="67" customFormat="1" ht="10.5" customHeight="1" outlineLevel="2">
      <c r="A1065" s="29">
        <v>3</v>
      </c>
      <c r="B1065" s="30">
        <v>2014</v>
      </c>
      <c r="C1065" s="31" t="s">
        <v>240</v>
      </c>
      <c r="D1065" s="32" t="s">
        <v>74</v>
      </c>
      <c r="E1065" s="98" t="s">
        <v>290</v>
      </c>
      <c r="F1065" s="406">
        <v>41700</v>
      </c>
      <c r="G1065" s="31" t="s">
        <v>1377</v>
      </c>
      <c r="H1065" s="29">
        <v>3</v>
      </c>
      <c r="I1065" s="31" t="s">
        <v>353</v>
      </c>
      <c r="J1065" s="48"/>
      <c r="K1065" s="52"/>
      <c r="L1065" s="52"/>
    </row>
    <row r="1066" spans="1:13" s="67" customFormat="1" ht="10.5" customHeight="1" outlineLevel="2">
      <c r="A1066" s="29">
        <v>3</v>
      </c>
      <c r="B1066" s="30">
        <v>2014</v>
      </c>
      <c r="C1066" s="31" t="s">
        <v>240</v>
      </c>
      <c r="D1066" s="32" t="s">
        <v>74</v>
      </c>
      <c r="E1066" s="98" t="s">
        <v>290</v>
      </c>
      <c r="F1066" s="406">
        <v>41700</v>
      </c>
      <c r="G1066" s="31" t="s">
        <v>1294</v>
      </c>
      <c r="H1066" s="29">
        <v>3</v>
      </c>
      <c r="I1066" s="31" t="s">
        <v>356</v>
      </c>
      <c r="K1066" s="62"/>
      <c r="L1066" s="62"/>
      <c r="M1066" s="52"/>
    </row>
    <row r="1067" spans="1:13" s="67" customFormat="1" ht="10.5" customHeight="1" outlineLevel="2">
      <c r="A1067" s="29">
        <v>3</v>
      </c>
      <c r="B1067" s="30">
        <v>2014</v>
      </c>
      <c r="C1067" s="31" t="s">
        <v>240</v>
      </c>
      <c r="D1067" s="32" t="s">
        <v>74</v>
      </c>
      <c r="E1067" s="98" t="s">
        <v>290</v>
      </c>
      <c r="F1067" s="406">
        <v>41700</v>
      </c>
      <c r="G1067" s="31" t="s">
        <v>445</v>
      </c>
      <c r="H1067" s="29">
        <v>7</v>
      </c>
      <c r="I1067" s="31" t="s">
        <v>354</v>
      </c>
      <c r="J1067" s="62"/>
      <c r="K1067" s="62"/>
      <c r="L1067" s="62"/>
      <c r="M1067" s="52"/>
    </row>
    <row r="1068" spans="1:16" ht="10.5" customHeight="1" outlineLevel="2">
      <c r="A1068" s="273">
        <v>3</v>
      </c>
      <c r="B1068" s="270">
        <v>2015</v>
      </c>
      <c r="C1068" s="274" t="s">
        <v>240</v>
      </c>
      <c r="D1068" s="277" t="s">
        <v>74</v>
      </c>
      <c r="E1068" s="274" t="s">
        <v>290</v>
      </c>
      <c r="F1068" s="408">
        <v>42064</v>
      </c>
      <c r="G1068" s="274" t="s">
        <v>1796</v>
      </c>
      <c r="H1068" s="270">
        <v>7</v>
      </c>
      <c r="I1068" s="274" t="s">
        <v>15</v>
      </c>
      <c r="P1068" s="62"/>
    </row>
    <row r="1069" spans="1:13" s="58" customFormat="1" ht="10.5" customHeight="1" outlineLevel="2">
      <c r="A1069" s="270">
        <v>6</v>
      </c>
      <c r="B1069" s="270">
        <v>2015</v>
      </c>
      <c r="C1069" s="274" t="s">
        <v>240</v>
      </c>
      <c r="D1069" s="274" t="s">
        <v>74</v>
      </c>
      <c r="E1069" s="274" t="s">
        <v>208</v>
      </c>
      <c r="F1069" s="408">
        <v>42169</v>
      </c>
      <c r="G1069" s="274" t="s">
        <v>1951</v>
      </c>
      <c r="H1069" s="270">
        <v>10</v>
      </c>
      <c r="I1069" s="274" t="s">
        <v>179</v>
      </c>
      <c r="J1069" s="269"/>
      <c r="K1069" s="269"/>
      <c r="L1069" s="269"/>
      <c r="M1069" s="67"/>
    </row>
    <row r="1070" spans="1:13" s="58" customFormat="1" ht="10.5" customHeight="1" outlineLevel="2">
      <c r="A1070" s="270">
        <v>6</v>
      </c>
      <c r="B1070" s="270">
        <v>2015</v>
      </c>
      <c r="C1070" s="274" t="s">
        <v>240</v>
      </c>
      <c r="D1070" s="274" t="s">
        <v>74</v>
      </c>
      <c r="E1070" s="274" t="s">
        <v>1965</v>
      </c>
      <c r="F1070" s="408">
        <v>42176</v>
      </c>
      <c r="G1070" s="274" t="s">
        <v>1988</v>
      </c>
      <c r="H1070" s="270">
        <v>5</v>
      </c>
      <c r="I1070" s="370" t="s">
        <v>1989</v>
      </c>
      <c r="J1070" s="269"/>
      <c r="K1070" s="269"/>
      <c r="L1070" s="269"/>
      <c r="M1070" s="67"/>
    </row>
    <row r="1071" spans="1:16" s="269" customFormat="1" ht="10.5" customHeight="1" outlineLevel="2">
      <c r="A1071" s="270">
        <v>10</v>
      </c>
      <c r="B1071" s="273">
        <v>2015</v>
      </c>
      <c r="C1071" s="274" t="s">
        <v>240</v>
      </c>
      <c r="D1071" s="274" t="s">
        <v>74</v>
      </c>
      <c r="E1071" s="276" t="s">
        <v>286</v>
      </c>
      <c r="F1071" s="408">
        <v>42288</v>
      </c>
      <c r="G1071" s="274" t="s">
        <v>2091</v>
      </c>
      <c r="H1071" s="270">
        <v>7</v>
      </c>
      <c r="I1071" s="269" t="s">
        <v>338</v>
      </c>
      <c r="P1071" s="270"/>
    </row>
    <row r="1072" spans="1:16" s="269" customFormat="1" ht="10.5" customHeight="1" outlineLevel="1">
      <c r="A1072" s="270"/>
      <c r="B1072" s="273"/>
      <c r="C1072" s="274"/>
      <c r="D1072" s="274" t="s">
        <v>75</v>
      </c>
      <c r="E1072" s="276"/>
      <c r="F1072" s="408"/>
      <c r="G1072" s="274"/>
      <c r="H1072" s="270">
        <f>SUBTOTAL(9,H1061:H1071)</f>
        <v>63</v>
      </c>
      <c r="P1072" s="270"/>
    </row>
    <row r="1073" spans="1:16" ht="10.5" customHeight="1" outlineLevel="2">
      <c r="A1073" s="36">
        <v>3</v>
      </c>
      <c r="B1073" s="37">
        <v>2013</v>
      </c>
      <c r="C1073" s="38" t="s">
        <v>262</v>
      </c>
      <c r="D1073" s="271" t="s">
        <v>969</v>
      </c>
      <c r="E1073" s="45" t="s">
        <v>251</v>
      </c>
      <c r="F1073" s="407">
        <v>41321</v>
      </c>
      <c r="G1073" s="38" t="s">
        <v>970</v>
      </c>
      <c r="H1073" s="36">
        <v>10</v>
      </c>
      <c r="I1073" s="38" t="s">
        <v>327</v>
      </c>
      <c r="J1073" s="67"/>
      <c r="K1073" s="52"/>
      <c r="L1073" s="52"/>
      <c r="P1073" s="62"/>
    </row>
    <row r="1074" spans="1:16" ht="10.5" customHeight="1" outlineLevel="1">
      <c r="A1074" s="36"/>
      <c r="B1074" s="37"/>
      <c r="C1074" s="38"/>
      <c r="D1074" s="271" t="s">
        <v>971</v>
      </c>
      <c r="E1074" s="45"/>
      <c r="F1074" s="407"/>
      <c r="G1074" s="38"/>
      <c r="H1074" s="36">
        <f>SUBTOTAL(9,H1073:H1073)</f>
        <v>10</v>
      </c>
      <c r="I1074" s="38"/>
      <c r="J1074" s="67"/>
      <c r="K1074" s="52"/>
      <c r="L1074" s="52"/>
      <c r="P1074" s="62"/>
    </row>
    <row r="1075" spans="1:12" s="52" customFormat="1" ht="10.5" customHeight="1" outlineLevel="2">
      <c r="A1075" s="270">
        <v>2</v>
      </c>
      <c r="B1075" s="273">
        <v>2015</v>
      </c>
      <c r="C1075" s="274" t="s">
        <v>488</v>
      </c>
      <c r="D1075" s="275" t="s">
        <v>1737</v>
      </c>
      <c r="E1075" s="276" t="s">
        <v>257</v>
      </c>
      <c r="F1075" s="408">
        <v>42050</v>
      </c>
      <c r="G1075" s="274" t="s">
        <v>1738</v>
      </c>
      <c r="H1075" s="270">
        <v>5</v>
      </c>
      <c r="I1075" s="274" t="s">
        <v>331</v>
      </c>
      <c r="J1075" s="269"/>
      <c r="L1075" s="67"/>
    </row>
    <row r="1076" spans="1:12" s="52" customFormat="1" ht="10.5" customHeight="1" outlineLevel="2">
      <c r="A1076" s="273">
        <v>3</v>
      </c>
      <c r="B1076" s="270">
        <v>2015</v>
      </c>
      <c r="C1076" s="274" t="s">
        <v>488</v>
      </c>
      <c r="D1076" s="277" t="s">
        <v>1737</v>
      </c>
      <c r="E1076" s="274" t="s">
        <v>290</v>
      </c>
      <c r="F1076" s="408">
        <v>42064</v>
      </c>
      <c r="G1076" s="274" t="s">
        <v>1797</v>
      </c>
      <c r="H1076" s="270">
        <v>3</v>
      </c>
      <c r="I1076" s="274" t="s">
        <v>503</v>
      </c>
      <c r="J1076" s="67"/>
      <c r="L1076" s="67"/>
    </row>
    <row r="1077" spans="1:12" s="52" customFormat="1" ht="10.5" customHeight="1" outlineLevel="1">
      <c r="A1077" s="273"/>
      <c r="B1077" s="270"/>
      <c r="C1077" s="274"/>
      <c r="D1077" s="277" t="s">
        <v>1739</v>
      </c>
      <c r="E1077" s="274"/>
      <c r="F1077" s="408"/>
      <c r="G1077" s="274"/>
      <c r="H1077" s="270">
        <f>SUBTOTAL(9,H1075:H1076)</f>
        <v>8</v>
      </c>
      <c r="I1077" s="274"/>
      <c r="J1077" s="67"/>
      <c r="L1077" s="67"/>
    </row>
    <row r="1078" spans="1:13" s="52" customFormat="1" ht="10.5" customHeight="1" outlineLevel="2">
      <c r="A1078" s="29">
        <v>3</v>
      </c>
      <c r="B1078" s="30">
        <v>2014</v>
      </c>
      <c r="C1078" s="31" t="s">
        <v>239</v>
      </c>
      <c r="D1078" s="32" t="s">
        <v>1402</v>
      </c>
      <c r="E1078" s="98" t="s">
        <v>265</v>
      </c>
      <c r="F1078" s="406">
        <v>41714</v>
      </c>
      <c r="G1078" s="31" t="s">
        <v>1403</v>
      </c>
      <c r="H1078" s="29">
        <v>10</v>
      </c>
      <c r="I1078" s="31" t="s">
        <v>267</v>
      </c>
      <c r="J1078" s="67"/>
      <c r="K1078" s="269"/>
      <c r="L1078" s="269"/>
      <c r="M1078" s="67"/>
    </row>
    <row r="1079" spans="1:13" s="52" customFormat="1" ht="10.5" customHeight="1" outlineLevel="2">
      <c r="A1079" s="270">
        <v>3</v>
      </c>
      <c r="B1079" s="273">
        <v>2015</v>
      </c>
      <c r="C1079" s="274" t="s">
        <v>239</v>
      </c>
      <c r="D1079" s="275" t="s">
        <v>1402</v>
      </c>
      <c r="E1079" s="276" t="s">
        <v>259</v>
      </c>
      <c r="F1079" s="408">
        <v>42085</v>
      </c>
      <c r="G1079" s="274" t="s">
        <v>1403</v>
      </c>
      <c r="H1079" s="270">
        <v>5</v>
      </c>
      <c r="I1079" s="274" t="s">
        <v>267</v>
      </c>
      <c r="J1079" s="269" t="s">
        <v>2103</v>
      </c>
      <c r="K1079" s="269"/>
      <c r="L1079" s="269"/>
      <c r="M1079" s="67"/>
    </row>
    <row r="1080" spans="1:13" s="52" customFormat="1" ht="10.5" customHeight="1" outlineLevel="1">
      <c r="A1080" s="270"/>
      <c r="B1080" s="273"/>
      <c r="C1080" s="274"/>
      <c r="D1080" s="275" t="s">
        <v>1404</v>
      </c>
      <c r="E1080" s="276"/>
      <c r="F1080" s="408"/>
      <c r="G1080" s="274"/>
      <c r="H1080" s="270">
        <f>SUBTOTAL(9,H1078:H1079)</f>
        <v>15</v>
      </c>
      <c r="I1080" s="274"/>
      <c r="J1080" s="269"/>
      <c r="K1080" s="269"/>
      <c r="L1080" s="269"/>
      <c r="M1080" s="67"/>
    </row>
    <row r="1081" spans="1:12" s="269" customFormat="1" ht="10.5" customHeight="1" outlineLevel="2">
      <c r="A1081" s="29">
        <v>3</v>
      </c>
      <c r="B1081" s="157">
        <v>2014</v>
      </c>
      <c r="C1081" s="31" t="s">
        <v>488</v>
      </c>
      <c r="D1081" s="32" t="s">
        <v>222</v>
      </c>
      <c r="E1081" s="31" t="s">
        <v>259</v>
      </c>
      <c r="F1081" s="406">
        <v>41721</v>
      </c>
      <c r="G1081" s="31" t="s">
        <v>1409</v>
      </c>
      <c r="H1081" s="29">
        <v>5</v>
      </c>
      <c r="I1081" s="31" t="s">
        <v>331</v>
      </c>
      <c r="J1081" s="67"/>
      <c r="K1081" s="52"/>
      <c r="L1081" s="67"/>
    </row>
    <row r="1082" spans="1:12" s="269" customFormat="1" ht="10.5" customHeight="1" outlineLevel="1">
      <c r="A1082" s="29"/>
      <c r="B1082" s="157"/>
      <c r="C1082" s="31"/>
      <c r="D1082" s="32" t="s">
        <v>223</v>
      </c>
      <c r="E1082" s="31"/>
      <c r="F1082" s="406"/>
      <c r="G1082" s="31"/>
      <c r="H1082" s="29">
        <f>SUBTOTAL(9,H1081:H1081)</f>
        <v>5</v>
      </c>
      <c r="I1082" s="31"/>
      <c r="J1082" s="67"/>
      <c r="K1082" s="52"/>
      <c r="L1082" s="67"/>
    </row>
    <row r="1083" spans="1:16" s="269" customFormat="1" ht="10.5" customHeight="1" outlineLevel="2">
      <c r="A1083" s="270">
        <v>10</v>
      </c>
      <c r="B1083" s="273">
        <v>2015</v>
      </c>
      <c r="C1083" s="274" t="s">
        <v>262</v>
      </c>
      <c r="D1083" s="274" t="s">
        <v>2092</v>
      </c>
      <c r="E1083" s="276" t="s">
        <v>286</v>
      </c>
      <c r="F1083" s="408">
        <v>42288</v>
      </c>
      <c r="G1083" s="274" t="s">
        <v>2093</v>
      </c>
      <c r="H1083" s="270">
        <v>10</v>
      </c>
      <c r="I1083" s="269" t="s">
        <v>314</v>
      </c>
      <c r="P1083" s="270"/>
    </row>
    <row r="1084" spans="1:16" s="269" customFormat="1" ht="10.5" customHeight="1" outlineLevel="2">
      <c r="A1084" s="270">
        <v>10</v>
      </c>
      <c r="B1084" s="273">
        <v>2015</v>
      </c>
      <c r="C1084" s="274" t="s">
        <v>262</v>
      </c>
      <c r="D1084" s="274" t="s">
        <v>2092</v>
      </c>
      <c r="E1084" s="276" t="s">
        <v>266</v>
      </c>
      <c r="F1084" s="408">
        <v>42302</v>
      </c>
      <c r="G1084" s="274" t="s">
        <v>2113</v>
      </c>
      <c r="H1084" s="270">
        <v>5</v>
      </c>
      <c r="I1084" s="269" t="s">
        <v>328</v>
      </c>
      <c r="P1084" s="270"/>
    </row>
    <row r="1085" spans="1:16" s="269" customFormat="1" ht="10.5" customHeight="1" outlineLevel="1">
      <c r="A1085" s="270"/>
      <c r="B1085" s="273"/>
      <c r="C1085" s="274"/>
      <c r="D1085" s="274" t="s">
        <v>2094</v>
      </c>
      <c r="E1085" s="276"/>
      <c r="F1085" s="408"/>
      <c r="G1085" s="274"/>
      <c r="H1085" s="270">
        <f>SUBTOTAL(9,H1083:H1084)</f>
        <v>15</v>
      </c>
      <c r="P1085" s="270"/>
    </row>
    <row r="1086" spans="1:13" s="52" customFormat="1" ht="10.5" customHeight="1" outlineLevel="2">
      <c r="A1086" s="36">
        <v>6</v>
      </c>
      <c r="B1086" s="128">
        <v>2013</v>
      </c>
      <c r="C1086" s="135" t="s">
        <v>240</v>
      </c>
      <c r="D1086" s="285" t="s">
        <v>287</v>
      </c>
      <c r="E1086" s="135" t="s">
        <v>268</v>
      </c>
      <c r="F1086" s="418">
        <v>41315</v>
      </c>
      <c r="G1086" s="137" t="s">
        <v>955</v>
      </c>
      <c r="H1086" s="128">
        <v>10</v>
      </c>
      <c r="I1086" s="135" t="s">
        <v>252</v>
      </c>
      <c r="J1086" s="48"/>
      <c r="K1086" s="67"/>
      <c r="L1086" s="67"/>
      <c r="M1086" s="67"/>
    </row>
    <row r="1087" spans="1:12" s="67" customFormat="1" ht="10.5" customHeight="1" outlineLevel="2">
      <c r="A1087" s="36">
        <v>10</v>
      </c>
      <c r="B1087" s="128">
        <v>2013</v>
      </c>
      <c r="C1087" s="135" t="s">
        <v>240</v>
      </c>
      <c r="D1087" s="285" t="s">
        <v>287</v>
      </c>
      <c r="E1087" s="135" t="s">
        <v>251</v>
      </c>
      <c r="F1087" s="418">
        <v>41321</v>
      </c>
      <c r="G1087" s="137" t="s">
        <v>833</v>
      </c>
      <c r="H1087" s="128">
        <v>5</v>
      </c>
      <c r="I1087" s="135" t="s">
        <v>241</v>
      </c>
      <c r="J1087" s="48"/>
      <c r="K1087" s="290"/>
      <c r="L1087" s="290"/>
    </row>
    <row r="1088" spans="1:12" s="290" customFormat="1" ht="10.5" customHeight="1" outlineLevel="2">
      <c r="A1088" s="36">
        <v>3</v>
      </c>
      <c r="B1088" s="36">
        <v>2013</v>
      </c>
      <c r="C1088" s="38" t="s">
        <v>240</v>
      </c>
      <c r="D1088" s="39" t="s">
        <v>287</v>
      </c>
      <c r="E1088" s="38" t="s">
        <v>290</v>
      </c>
      <c r="F1088" s="407">
        <v>41336</v>
      </c>
      <c r="G1088" s="38" t="s">
        <v>446</v>
      </c>
      <c r="H1088" s="36">
        <v>10</v>
      </c>
      <c r="I1088" s="38" t="s">
        <v>294</v>
      </c>
      <c r="K1088" s="67"/>
      <c r="L1088" s="58"/>
    </row>
    <row r="1089" spans="1:16" s="67" customFormat="1" ht="10.5" customHeight="1" outlineLevel="2">
      <c r="A1089" s="36">
        <v>3</v>
      </c>
      <c r="B1089" s="36">
        <v>2013</v>
      </c>
      <c r="C1089" s="38" t="s">
        <v>240</v>
      </c>
      <c r="D1089" s="39" t="s">
        <v>287</v>
      </c>
      <c r="E1089" s="38" t="s">
        <v>290</v>
      </c>
      <c r="F1089" s="407">
        <v>41336</v>
      </c>
      <c r="G1089" s="38" t="s">
        <v>1026</v>
      </c>
      <c r="H1089" s="36">
        <v>7</v>
      </c>
      <c r="I1089" s="38" t="s">
        <v>489</v>
      </c>
      <c r="J1089" s="52"/>
      <c r="K1089" s="52"/>
      <c r="M1089" s="58"/>
      <c r="P1089" s="76"/>
    </row>
    <row r="1090" spans="1:16" s="67" customFormat="1" ht="10.5" customHeight="1" outlineLevel="2">
      <c r="A1090" s="36">
        <v>6</v>
      </c>
      <c r="B1090" s="36">
        <v>2013</v>
      </c>
      <c r="C1090" s="38" t="s">
        <v>240</v>
      </c>
      <c r="D1090" s="39" t="s">
        <v>287</v>
      </c>
      <c r="E1090" s="38" t="s">
        <v>290</v>
      </c>
      <c r="F1090" s="407">
        <v>41336</v>
      </c>
      <c r="G1090" s="38" t="s">
        <v>1027</v>
      </c>
      <c r="H1090" s="36">
        <v>7</v>
      </c>
      <c r="I1090" s="38" t="s">
        <v>15</v>
      </c>
      <c r="J1090" s="52"/>
      <c r="P1090" s="76"/>
    </row>
    <row r="1091" spans="1:16" s="67" customFormat="1" ht="10.5" customHeight="1" outlineLevel="2">
      <c r="A1091" s="36">
        <v>11</v>
      </c>
      <c r="B1091" s="36">
        <v>2013</v>
      </c>
      <c r="C1091" s="45" t="s">
        <v>240</v>
      </c>
      <c r="D1091" s="271" t="s">
        <v>287</v>
      </c>
      <c r="E1091" s="38" t="s">
        <v>208</v>
      </c>
      <c r="F1091" s="407">
        <v>41434</v>
      </c>
      <c r="G1091" s="38" t="s">
        <v>1236</v>
      </c>
      <c r="H1091" s="36">
        <v>3</v>
      </c>
      <c r="I1091" s="38" t="s">
        <v>142</v>
      </c>
      <c r="J1091" s="52"/>
      <c r="P1091" s="76"/>
    </row>
    <row r="1092" spans="1:16" s="67" customFormat="1" ht="10.5" customHeight="1" outlineLevel="2">
      <c r="A1092" s="36">
        <v>2</v>
      </c>
      <c r="B1092" s="36">
        <v>2013</v>
      </c>
      <c r="C1092" s="45" t="s">
        <v>240</v>
      </c>
      <c r="D1092" s="271" t="s">
        <v>287</v>
      </c>
      <c r="E1092" s="38" t="s">
        <v>208</v>
      </c>
      <c r="F1092" s="407">
        <v>41434</v>
      </c>
      <c r="G1092" s="38" t="s">
        <v>1237</v>
      </c>
      <c r="H1092" s="36">
        <v>3</v>
      </c>
      <c r="I1092" s="38" t="s">
        <v>183</v>
      </c>
      <c r="J1092" s="52"/>
      <c r="K1092" s="34"/>
      <c r="P1092" s="76"/>
    </row>
    <row r="1093" spans="1:16" s="67" customFormat="1" ht="10.5" customHeight="1" outlineLevel="2">
      <c r="A1093" s="128">
        <v>2</v>
      </c>
      <c r="B1093" s="36">
        <v>2013</v>
      </c>
      <c r="C1093" s="45" t="s">
        <v>240</v>
      </c>
      <c r="D1093" s="271" t="s">
        <v>287</v>
      </c>
      <c r="E1093" s="38" t="s">
        <v>208</v>
      </c>
      <c r="F1093" s="407">
        <v>41434</v>
      </c>
      <c r="G1093" s="38" t="s">
        <v>1238</v>
      </c>
      <c r="H1093" s="36">
        <v>3</v>
      </c>
      <c r="I1093" s="38" t="s">
        <v>371</v>
      </c>
      <c r="J1093" s="52"/>
      <c r="P1093" s="76"/>
    </row>
    <row r="1094" spans="1:16" s="67" customFormat="1" ht="10.5" customHeight="1" outlineLevel="2">
      <c r="A1094" s="128">
        <v>2</v>
      </c>
      <c r="B1094" s="37">
        <v>2013</v>
      </c>
      <c r="C1094" s="38" t="s">
        <v>240</v>
      </c>
      <c r="D1094" s="271" t="s">
        <v>287</v>
      </c>
      <c r="E1094" s="45" t="s">
        <v>286</v>
      </c>
      <c r="F1094" s="407">
        <v>41560</v>
      </c>
      <c r="G1094" s="38" t="s">
        <v>1239</v>
      </c>
      <c r="H1094" s="36">
        <v>3</v>
      </c>
      <c r="I1094" s="38" t="s">
        <v>477</v>
      </c>
      <c r="J1094" s="52"/>
      <c r="P1094" s="76"/>
    </row>
    <row r="1095" spans="1:16" s="67" customFormat="1" ht="10.5" customHeight="1" outlineLevel="2">
      <c r="A1095" s="29">
        <v>3</v>
      </c>
      <c r="B1095" s="30">
        <v>2014</v>
      </c>
      <c r="C1095" s="31" t="s">
        <v>240</v>
      </c>
      <c r="D1095" s="32" t="s">
        <v>287</v>
      </c>
      <c r="E1095" s="98" t="s">
        <v>290</v>
      </c>
      <c r="F1095" s="406">
        <v>41700</v>
      </c>
      <c r="G1095" s="31" t="s">
        <v>1384</v>
      </c>
      <c r="H1095" s="29">
        <v>7</v>
      </c>
      <c r="I1095" s="31" t="s">
        <v>99</v>
      </c>
      <c r="J1095" s="40"/>
      <c r="L1095" s="34"/>
      <c r="P1095" s="76"/>
    </row>
    <row r="1096" spans="1:16" s="58" customFormat="1" ht="10.5" customHeight="1" outlineLevel="2">
      <c r="A1096" s="29">
        <v>10</v>
      </c>
      <c r="B1096" s="29">
        <v>2014</v>
      </c>
      <c r="C1096" s="31" t="s">
        <v>240</v>
      </c>
      <c r="D1096" s="104" t="s">
        <v>287</v>
      </c>
      <c r="E1096" s="31" t="s">
        <v>286</v>
      </c>
      <c r="F1096" s="409">
        <v>41924</v>
      </c>
      <c r="G1096" s="31" t="s">
        <v>1678</v>
      </c>
      <c r="H1096" s="29">
        <v>7</v>
      </c>
      <c r="I1096" s="31" t="s">
        <v>276</v>
      </c>
      <c r="J1096" s="40"/>
      <c r="K1096" s="40"/>
      <c r="L1096" s="40"/>
      <c r="M1096" s="34"/>
      <c r="P1096" s="41"/>
    </row>
    <row r="1097" spans="1:16" s="40" customFormat="1" ht="10.5" customHeight="1" outlineLevel="2">
      <c r="A1097" s="29">
        <v>10</v>
      </c>
      <c r="B1097" s="29">
        <v>2014</v>
      </c>
      <c r="C1097" s="31" t="s">
        <v>240</v>
      </c>
      <c r="D1097" s="104" t="s">
        <v>287</v>
      </c>
      <c r="E1097" s="31" t="s">
        <v>286</v>
      </c>
      <c r="F1097" s="409">
        <v>41924</v>
      </c>
      <c r="G1097" s="31" t="s">
        <v>1679</v>
      </c>
      <c r="H1097" s="29">
        <v>3</v>
      </c>
      <c r="I1097" s="31" t="s">
        <v>39</v>
      </c>
      <c r="K1097" s="67"/>
      <c r="L1097" s="34"/>
      <c r="P1097" s="36"/>
    </row>
    <row r="1098" spans="1:16" s="67" customFormat="1" ht="10.5" customHeight="1" outlineLevel="2">
      <c r="A1098" s="29">
        <v>10</v>
      </c>
      <c r="B1098" s="29">
        <v>2014</v>
      </c>
      <c r="C1098" s="31" t="s">
        <v>240</v>
      </c>
      <c r="D1098" s="104" t="s">
        <v>287</v>
      </c>
      <c r="E1098" s="31" t="s">
        <v>286</v>
      </c>
      <c r="F1098" s="409">
        <v>41924</v>
      </c>
      <c r="G1098" s="31" t="s">
        <v>1680</v>
      </c>
      <c r="H1098" s="29">
        <v>3</v>
      </c>
      <c r="I1098" s="31" t="s">
        <v>269</v>
      </c>
      <c r="J1098" s="40"/>
      <c r="K1098" s="40"/>
      <c r="L1098" s="40"/>
      <c r="M1098" s="34"/>
      <c r="P1098" s="76"/>
    </row>
    <row r="1099" spans="1:16" s="40" customFormat="1" ht="10.5" customHeight="1" outlineLevel="2">
      <c r="A1099" s="273">
        <v>3</v>
      </c>
      <c r="B1099" s="270">
        <v>2015</v>
      </c>
      <c r="C1099" s="274" t="s">
        <v>240</v>
      </c>
      <c r="D1099" s="277" t="s">
        <v>287</v>
      </c>
      <c r="E1099" s="274" t="s">
        <v>290</v>
      </c>
      <c r="F1099" s="408">
        <v>42064</v>
      </c>
      <c r="G1099" s="274" t="s">
        <v>1798</v>
      </c>
      <c r="H1099" s="270">
        <v>7</v>
      </c>
      <c r="I1099" s="274" t="s">
        <v>283</v>
      </c>
      <c r="P1099" s="36"/>
    </row>
    <row r="1100" spans="1:16" s="40" customFormat="1" ht="10.5" customHeight="1" outlineLevel="2">
      <c r="A1100" s="273">
        <v>3</v>
      </c>
      <c r="B1100" s="270">
        <v>2015</v>
      </c>
      <c r="C1100" s="274" t="s">
        <v>240</v>
      </c>
      <c r="D1100" s="277" t="s">
        <v>287</v>
      </c>
      <c r="E1100" s="274" t="s">
        <v>290</v>
      </c>
      <c r="F1100" s="408">
        <v>42064</v>
      </c>
      <c r="G1100" s="274" t="s">
        <v>1799</v>
      </c>
      <c r="H1100" s="270">
        <v>3</v>
      </c>
      <c r="I1100" s="274" t="s">
        <v>137</v>
      </c>
      <c r="J1100" s="67"/>
      <c r="P1100" s="36"/>
    </row>
    <row r="1101" spans="1:9" s="269" customFormat="1" ht="10.5" customHeight="1" outlineLevel="2">
      <c r="A1101" s="270">
        <v>6</v>
      </c>
      <c r="B1101" s="270">
        <v>2015</v>
      </c>
      <c r="C1101" s="274" t="s">
        <v>240</v>
      </c>
      <c r="D1101" s="274" t="s">
        <v>287</v>
      </c>
      <c r="E1101" s="274" t="s">
        <v>208</v>
      </c>
      <c r="F1101" s="408">
        <v>42169</v>
      </c>
      <c r="G1101" s="274"/>
      <c r="H1101" s="270">
        <v>7</v>
      </c>
      <c r="I1101" s="274" t="s">
        <v>1504</v>
      </c>
    </row>
    <row r="1102" spans="1:9" s="269" customFormat="1" ht="10.5" customHeight="1" outlineLevel="1">
      <c r="A1102" s="270"/>
      <c r="B1102" s="270"/>
      <c r="C1102" s="274"/>
      <c r="D1102" s="274" t="s">
        <v>288</v>
      </c>
      <c r="E1102" s="274"/>
      <c r="F1102" s="408"/>
      <c r="G1102" s="274"/>
      <c r="H1102" s="270">
        <f>SUBTOTAL(9,H1086:H1101)</f>
        <v>88</v>
      </c>
      <c r="I1102" s="274"/>
    </row>
    <row r="1103" spans="1:16" s="69" customFormat="1" ht="10.5" customHeight="1" outlineLevel="2">
      <c r="A1103" s="36">
        <v>6</v>
      </c>
      <c r="B1103" s="36">
        <v>2013</v>
      </c>
      <c r="C1103" s="38" t="s">
        <v>240</v>
      </c>
      <c r="D1103" s="39" t="s">
        <v>25</v>
      </c>
      <c r="E1103" s="38" t="s">
        <v>257</v>
      </c>
      <c r="F1103" s="407">
        <v>41322</v>
      </c>
      <c r="G1103" s="38" t="s">
        <v>1861</v>
      </c>
      <c r="H1103" s="36">
        <v>5</v>
      </c>
      <c r="I1103" s="38" t="s">
        <v>241</v>
      </c>
      <c r="J1103" s="67"/>
      <c r="K1103" s="52"/>
      <c r="L1103" s="54"/>
      <c r="M1103" s="54"/>
      <c r="P1103" s="80"/>
    </row>
    <row r="1104" spans="1:16" s="54" customFormat="1" ht="10.5" customHeight="1" outlineLevel="2">
      <c r="A1104" s="36">
        <v>10</v>
      </c>
      <c r="B1104" s="36">
        <v>2013</v>
      </c>
      <c r="C1104" s="38" t="s">
        <v>240</v>
      </c>
      <c r="D1104" s="39" t="s">
        <v>25</v>
      </c>
      <c r="E1104" s="38" t="s">
        <v>290</v>
      </c>
      <c r="F1104" s="407">
        <v>41336</v>
      </c>
      <c r="G1104" s="38" t="s">
        <v>1028</v>
      </c>
      <c r="H1104" s="36">
        <v>3</v>
      </c>
      <c r="I1104" s="38" t="s">
        <v>12</v>
      </c>
      <c r="J1104" s="48"/>
      <c r="K1104" s="52"/>
      <c r="L1104" s="69"/>
      <c r="M1104" s="69"/>
      <c r="P1104" s="74"/>
    </row>
    <row r="1105" spans="1:16" s="54" customFormat="1" ht="10.5" customHeight="1" outlineLevel="2">
      <c r="A1105" s="36">
        <v>3</v>
      </c>
      <c r="B1105" s="36">
        <v>2013</v>
      </c>
      <c r="C1105" s="45" t="s">
        <v>240</v>
      </c>
      <c r="D1105" s="271" t="s">
        <v>25</v>
      </c>
      <c r="E1105" s="38" t="s">
        <v>208</v>
      </c>
      <c r="F1105" s="407">
        <v>41434</v>
      </c>
      <c r="G1105" s="38" t="s">
        <v>1240</v>
      </c>
      <c r="H1105" s="36">
        <v>3</v>
      </c>
      <c r="I1105" s="38" t="s">
        <v>186</v>
      </c>
      <c r="J1105" s="48"/>
      <c r="K1105" s="52"/>
      <c r="L1105" s="69"/>
      <c r="M1105" s="69"/>
      <c r="P1105" s="74"/>
    </row>
    <row r="1106" spans="1:16" s="69" customFormat="1" ht="10.5" customHeight="1" outlineLevel="2">
      <c r="A1106" s="36">
        <v>2</v>
      </c>
      <c r="B1106" s="36">
        <v>2013</v>
      </c>
      <c r="C1106" s="45" t="s">
        <v>240</v>
      </c>
      <c r="D1106" s="271" t="s">
        <v>25</v>
      </c>
      <c r="E1106" s="38" t="s">
        <v>208</v>
      </c>
      <c r="F1106" s="407">
        <v>41434</v>
      </c>
      <c r="G1106" s="38" t="s">
        <v>1241</v>
      </c>
      <c r="H1106" s="36">
        <v>10</v>
      </c>
      <c r="I1106" s="38" t="s">
        <v>764</v>
      </c>
      <c r="J1106" s="48"/>
      <c r="K1106" s="52"/>
      <c r="L1106" s="54"/>
      <c r="M1106" s="54"/>
      <c r="P1106" s="80"/>
    </row>
    <row r="1107" spans="1:16" s="69" customFormat="1" ht="10.5" customHeight="1" outlineLevel="2">
      <c r="A1107" s="29">
        <v>3</v>
      </c>
      <c r="B1107" s="30">
        <v>2014</v>
      </c>
      <c r="C1107" s="31" t="s">
        <v>240</v>
      </c>
      <c r="D1107" s="32" t="s">
        <v>25</v>
      </c>
      <c r="E1107" s="98" t="s">
        <v>290</v>
      </c>
      <c r="F1107" s="406">
        <v>41700</v>
      </c>
      <c r="G1107" s="31" t="s">
        <v>844</v>
      </c>
      <c r="H1107" s="29">
        <v>3</v>
      </c>
      <c r="I1107" s="31" t="s">
        <v>526</v>
      </c>
      <c r="J1107" s="34"/>
      <c r="K1107" s="52"/>
      <c r="L1107" s="54"/>
      <c r="M1107" s="54"/>
      <c r="P1107" s="80"/>
    </row>
    <row r="1108" spans="1:16" s="40" customFormat="1" ht="10.5" customHeight="1" outlineLevel="2">
      <c r="A1108" s="270">
        <v>6</v>
      </c>
      <c r="B1108" s="270">
        <v>2015</v>
      </c>
      <c r="C1108" s="274" t="s">
        <v>240</v>
      </c>
      <c r="D1108" s="274" t="s">
        <v>25</v>
      </c>
      <c r="E1108" s="274" t="s">
        <v>208</v>
      </c>
      <c r="F1108" s="408">
        <v>42169</v>
      </c>
      <c r="G1108" s="274" t="s">
        <v>1953</v>
      </c>
      <c r="H1108" s="270">
        <v>10</v>
      </c>
      <c r="I1108" s="274" t="s">
        <v>382</v>
      </c>
      <c r="J1108" s="269"/>
      <c r="K1108" s="269"/>
      <c r="L1108" s="269"/>
      <c r="P1108" s="36"/>
    </row>
    <row r="1109" spans="1:16" s="40" customFormat="1" ht="10.5" customHeight="1" outlineLevel="1">
      <c r="A1109" s="270"/>
      <c r="B1109" s="270"/>
      <c r="C1109" s="274"/>
      <c r="D1109" s="274" t="s">
        <v>1253</v>
      </c>
      <c r="E1109" s="274"/>
      <c r="F1109" s="408"/>
      <c r="G1109" s="274"/>
      <c r="H1109" s="270">
        <f>SUBTOTAL(9,H1103:H1108)</f>
        <v>34</v>
      </c>
      <c r="I1109" s="274"/>
      <c r="J1109" s="269"/>
      <c r="K1109" s="269"/>
      <c r="L1109" s="269"/>
      <c r="P1109" s="36"/>
    </row>
    <row r="1110" spans="1:16" s="60" customFormat="1" ht="10.5" customHeight="1" outlineLevel="2">
      <c r="A1110" s="36">
        <v>6</v>
      </c>
      <c r="B1110" s="36">
        <v>2013</v>
      </c>
      <c r="C1110" s="45" t="s">
        <v>239</v>
      </c>
      <c r="D1110" s="271" t="s">
        <v>111</v>
      </c>
      <c r="E1110" s="38" t="s">
        <v>208</v>
      </c>
      <c r="F1110" s="407">
        <v>41434</v>
      </c>
      <c r="G1110" s="38" t="s">
        <v>924</v>
      </c>
      <c r="H1110" s="36">
        <v>3</v>
      </c>
      <c r="I1110" s="38" t="s">
        <v>188</v>
      </c>
      <c r="J1110" s="67"/>
      <c r="K1110" s="34"/>
      <c r="L1110" s="67"/>
      <c r="M1110" s="67"/>
      <c r="P1110" s="72"/>
    </row>
    <row r="1111" spans="1:16" s="60" customFormat="1" ht="10.5" customHeight="1" outlineLevel="2">
      <c r="A1111" s="29">
        <v>6</v>
      </c>
      <c r="B1111" s="30">
        <v>2014</v>
      </c>
      <c r="C1111" s="31" t="s">
        <v>239</v>
      </c>
      <c r="D1111" s="32" t="s">
        <v>111</v>
      </c>
      <c r="E1111" s="98" t="s">
        <v>208</v>
      </c>
      <c r="F1111" s="406">
        <v>41797</v>
      </c>
      <c r="G1111" s="31" t="s">
        <v>1559</v>
      </c>
      <c r="H1111" s="126">
        <v>7</v>
      </c>
      <c r="I1111" s="130" t="s">
        <v>216</v>
      </c>
      <c r="J1111" s="67"/>
      <c r="K1111" s="34"/>
      <c r="L1111" s="67"/>
      <c r="M1111" s="67"/>
      <c r="P1111" s="72"/>
    </row>
    <row r="1112" spans="1:16" s="67" customFormat="1" ht="10.5" customHeight="1" outlineLevel="2">
      <c r="A1112" s="29">
        <v>6</v>
      </c>
      <c r="B1112" s="30">
        <v>2014</v>
      </c>
      <c r="C1112" s="31" t="s">
        <v>239</v>
      </c>
      <c r="D1112" s="32" t="s">
        <v>111</v>
      </c>
      <c r="E1112" s="98" t="s">
        <v>208</v>
      </c>
      <c r="F1112" s="406">
        <v>41797</v>
      </c>
      <c r="G1112" s="31" t="s">
        <v>1560</v>
      </c>
      <c r="H1112" s="126">
        <v>3</v>
      </c>
      <c r="I1112" s="130" t="s">
        <v>188</v>
      </c>
      <c r="K1112" s="34"/>
      <c r="P1112" s="76"/>
    </row>
    <row r="1113" spans="1:16" s="67" customFormat="1" ht="10.5" customHeight="1" outlineLevel="2">
      <c r="A1113" s="29">
        <v>10</v>
      </c>
      <c r="B1113" s="29">
        <v>2014</v>
      </c>
      <c r="C1113" s="31" t="s">
        <v>239</v>
      </c>
      <c r="D1113" s="104" t="s">
        <v>111</v>
      </c>
      <c r="E1113" s="31" t="s">
        <v>286</v>
      </c>
      <c r="F1113" s="409">
        <v>41924</v>
      </c>
      <c r="G1113" s="31" t="s">
        <v>1681</v>
      </c>
      <c r="H1113" s="29">
        <v>10</v>
      </c>
      <c r="I1113" s="31" t="s">
        <v>71</v>
      </c>
      <c r="K1113" s="34"/>
      <c r="L1113" s="34"/>
      <c r="M1113" s="34"/>
      <c r="P1113" s="76"/>
    </row>
    <row r="1114" spans="1:16" s="67" customFormat="1" ht="10.5" customHeight="1" outlineLevel="2">
      <c r="A1114" s="29">
        <v>10</v>
      </c>
      <c r="B1114" s="29">
        <v>2014</v>
      </c>
      <c r="C1114" s="31" t="s">
        <v>239</v>
      </c>
      <c r="D1114" s="104" t="s">
        <v>111</v>
      </c>
      <c r="E1114" s="31" t="s">
        <v>286</v>
      </c>
      <c r="F1114" s="409">
        <v>41924</v>
      </c>
      <c r="G1114" s="31" t="s">
        <v>1682</v>
      </c>
      <c r="H1114" s="29">
        <v>3</v>
      </c>
      <c r="I1114" s="31" t="s">
        <v>247</v>
      </c>
      <c r="J1114" s="34"/>
      <c r="K1114" s="34"/>
      <c r="L1114" s="34"/>
      <c r="M1114" s="34"/>
      <c r="P1114" s="76"/>
    </row>
    <row r="1115" spans="1:16" s="269" customFormat="1" ht="10.5" customHeight="1" outlineLevel="2">
      <c r="A1115" s="270">
        <v>10</v>
      </c>
      <c r="B1115" s="273">
        <v>2015</v>
      </c>
      <c r="C1115" s="274" t="s">
        <v>239</v>
      </c>
      <c r="D1115" s="274" t="s">
        <v>111</v>
      </c>
      <c r="E1115" s="276" t="s">
        <v>286</v>
      </c>
      <c r="F1115" s="408">
        <v>42288</v>
      </c>
      <c r="G1115" s="274" t="s">
        <v>2095</v>
      </c>
      <c r="H1115" s="270">
        <v>3</v>
      </c>
      <c r="I1115" s="269" t="s">
        <v>269</v>
      </c>
      <c r="P1115" s="270"/>
    </row>
    <row r="1116" spans="1:16" s="269" customFormat="1" ht="10.5" customHeight="1" outlineLevel="1">
      <c r="A1116" s="270"/>
      <c r="B1116" s="273"/>
      <c r="C1116" s="274"/>
      <c r="D1116" s="274" t="s">
        <v>112</v>
      </c>
      <c r="E1116" s="276"/>
      <c r="F1116" s="408"/>
      <c r="G1116" s="274"/>
      <c r="H1116" s="270">
        <f>SUBTOTAL(9,H1110:H1115)</f>
        <v>29</v>
      </c>
      <c r="P1116" s="270"/>
    </row>
    <row r="1117" spans="1:16" s="67" customFormat="1" ht="10.5" customHeight="1" outlineLevel="2">
      <c r="A1117" s="36">
        <v>10</v>
      </c>
      <c r="B1117" s="37">
        <v>2013</v>
      </c>
      <c r="C1117" s="38" t="s">
        <v>488</v>
      </c>
      <c r="D1117" s="271" t="s">
        <v>925</v>
      </c>
      <c r="E1117" s="45" t="s">
        <v>286</v>
      </c>
      <c r="F1117" s="407">
        <v>41560</v>
      </c>
      <c r="G1117" s="38" t="s">
        <v>1242</v>
      </c>
      <c r="H1117" s="36">
        <v>10</v>
      </c>
      <c r="I1117" s="38" t="s">
        <v>322</v>
      </c>
      <c r="J1117" s="34"/>
      <c r="K1117" s="34"/>
      <c r="L1117" s="34"/>
      <c r="M1117" s="34"/>
      <c r="P1117" s="76"/>
    </row>
    <row r="1118" spans="1:16" s="67" customFormat="1" ht="10.5" customHeight="1" outlineLevel="1">
      <c r="A1118" s="36"/>
      <c r="B1118" s="37"/>
      <c r="C1118" s="38"/>
      <c r="D1118" s="271" t="s">
        <v>927</v>
      </c>
      <c r="E1118" s="45"/>
      <c r="F1118" s="407"/>
      <c r="G1118" s="38"/>
      <c r="H1118" s="36">
        <f>SUBTOTAL(9,H1117:H1117)</f>
        <v>10</v>
      </c>
      <c r="I1118" s="38"/>
      <c r="J1118" s="34"/>
      <c r="K1118" s="34"/>
      <c r="L1118" s="34"/>
      <c r="M1118" s="34"/>
      <c r="P1118" s="76"/>
    </row>
    <row r="1119" spans="1:16" s="40" customFormat="1" ht="10.5" customHeight="1" outlineLevel="2">
      <c r="A1119" s="36">
        <v>3</v>
      </c>
      <c r="B1119" s="37">
        <v>2013</v>
      </c>
      <c r="C1119" s="38" t="s">
        <v>488</v>
      </c>
      <c r="D1119" s="271" t="s">
        <v>1037</v>
      </c>
      <c r="E1119" s="38" t="s">
        <v>265</v>
      </c>
      <c r="F1119" s="407">
        <v>41350</v>
      </c>
      <c r="G1119" s="38" t="s">
        <v>1038</v>
      </c>
      <c r="H1119" s="36">
        <v>5</v>
      </c>
      <c r="I1119" s="38" t="s">
        <v>348</v>
      </c>
      <c r="P1119" s="36"/>
    </row>
    <row r="1120" spans="1:16" s="40" customFormat="1" ht="10.5" customHeight="1" outlineLevel="2">
      <c r="A1120" s="36">
        <v>3</v>
      </c>
      <c r="B1120" s="37">
        <v>2013</v>
      </c>
      <c r="C1120" s="38" t="s">
        <v>488</v>
      </c>
      <c r="D1120" s="271" t="s">
        <v>1037</v>
      </c>
      <c r="E1120" s="38" t="s">
        <v>265</v>
      </c>
      <c r="F1120" s="407">
        <v>41350</v>
      </c>
      <c r="G1120" s="38" t="s">
        <v>1039</v>
      </c>
      <c r="H1120" s="36">
        <v>5</v>
      </c>
      <c r="I1120" s="38" t="s">
        <v>331</v>
      </c>
      <c r="P1120" s="36"/>
    </row>
    <row r="1121" spans="1:16" s="40" customFormat="1" ht="10.5" customHeight="1" outlineLevel="1">
      <c r="A1121" s="36"/>
      <c r="B1121" s="37"/>
      <c r="C1121" s="38"/>
      <c r="D1121" s="271" t="s">
        <v>1040</v>
      </c>
      <c r="E1121" s="38"/>
      <c r="F1121" s="407"/>
      <c r="G1121" s="38"/>
      <c r="H1121" s="36">
        <f>SUBTOTAL(9,H1119:H1120)</f>
        <v>10</v>
      </c>
      <c r="I1121" s="38"/>
      <c r="P1121" s="36"/>
    </row>
    <row r="1122" spans="1:16" s="40" customFormat="1" ht="10.5" customHeight="1">
      <c r="A1122" s="36"/>
      <c r="B1122" s="37"/>
      <c r="C1122" s="38"/>
      <c r="D1122" s="271" t="s">
        <v>289</v>
      </c>
      <c r="E1122" s="38"/>
      <c r="F1122" s="407"/>
      <c r="G1122" s="38"/>
      <c r="H1122" s="36">
        <f>SUBTOTAL(9,H2:H1120)</f>
        <v>6640</v>
      </c>
      <c r="I1122" s="38"/>
      <c r="P1122" s="36"/>
    </row>
    <row r="1123" ht="10.5" customHeight="1">
      <c r="G1123" s="31"/>
    </row>
    <row r="1124" ht="10.5" customHeight="1">
      <c r="G1124" s="31"/>
    </row>
    <row r="1125" ht="10.5" customHeight="1">
      <c r="G1125" s="31"/>
    </row>
    <row r="1126" ht="10.5" customHeight="1">
      <c r="G1126" s="31"/>
    </row>
    <row r="1127" ht="10.5" customHeight="1">
      <c r="G1127" s="31"/>
    </row>
    <row r="1128" ht="10.5" customHeight="1">
      <c r="G1128" s="31"/>
    </row>
    <row r="1129" ht="10.5" customHeight="1">
      <c r="G1129" s="31"/>
    </row>
    <row r="1130" ht="10.5" customHeight="1">
      <c r="G1130" s="31"/>
    </row>
    <row r="1131" ht="10.5" customHeight="1">
      <c r="G1131" s="31"/>
    </row>
    <row r="1132" ht="10.5" customHeight="1">
      <c r="G1132" s="31"/>
    </row>
    <row r="1133" ht="10.5" customHeight="1">
      <c r="G1133" s="31"/>
    </row>
    <row r="1134" ht="10.5" customHeight="1">
      <c r="G1134" s="31"/>
    </row>
    <row r="1135" ht="10.5" customHeight="1">
      <c r="G1135" s="31"/>
    </row>
    <row r="1136" ht="10.5" customHeight="1">
      <c r="G1136" s="31"/>
    </row>
    <row r="1137" ht="10.5" customHeight="1">
      <c r="G1137" s="31"/>
    </row>
    <row r="1138" ht="10.5" customHeight="1">
      <c r="G1138" s="31"/>
    </row>
    <row r="1139" ht="10.5" customHeight="1">
      <c r="G1139" s="31"/>
    </row>
    <row r="1140" ht="10.5" customHeight="1">
      <c r="G1140" s="31"/>
    </row>
    <row r="1141" ht="10.5" customHeight="1">
      <c r="G1141" s="31"/>
    </row>
    <row r="1142" ht="10.5" customHeight="1">
      <c r="G1142" s="31"/>
    </row>
    <row r="1143" ht="10.5" customHeight="1">
      <c r="G1143" s="31"/>
    </row>
    <row r="1144" ht="10.5" customHeight="1">
      <c r="G1144" s="31"/>
    </row>
    <row r="1145" ht="10.5" customHeight="1">
      <c r="G1145" s="31"/>
    </row>
    <row r="1146" spans="2:7" ht="10.5" customHeight="1">
      <c r="B1146" s="89"/>
      <c r="C1146" s="33">
        <v>6251</v>
      </c>
      <c r="E1146" s="31" t="s">
        <v>1723</v>
      </c>
      <c r="G1146" s="31"/>
    </row>
    <row r="1147" spans="2:7" ht="10.5" customHeight="1">
      <c r="B1147" s="89"/>
      <c r="C1147" s="33">
        <v>317</v>
      </c>
      <c r="E1147" s="31" t="s">
        <v>1724</v>
      </c>
      <c r="G1147" s="31"/>
    </row>
    <row r="1148" spans="2:5" ht="10.5" customHeight="1">
      <c r="B1148" s="89"/>
      <c r="C1148" s="33">
        <v>102</v>
      </c>
      <c r="E1148" s="31" t="s">
        <v>1297</v>
      </c>
    </row>
    <row r="1149" spans="2:7" ht="10.5" customHeight="1">
      <c r="B1149" s="89"/>
      <c r="C1149" s="33">
        <v>1444</v>
      </c>
      <c r="E1149" s="31" t="s">
        <v>1854</v>
      </c>
      <c r="G1149" s="31"/>
    </row>
    <row r="1150" ht="10.5" customHeight="1">
      <c r="B1150" s="29"/>
    </row>
    <row r="1151" ht="10.5" customHeight="1">
      <c r="B1151" s="29"/>
    </row>
    <row r="1152" spans="2:5" ht="10.5" customHeight="1">
      <c r="B1152" s="89"/>
      <c r="C1152" s="33">
        <f>+C1146-C1147-C1148-C1149-C1150-C1151</f>
        <v>4388</v>
      </c>
      <c r="E1152" s="33" t="s">
        <v>1855</v>
      </c>
    </row>
    <row r="1153" ht="10.5" customHeight="1">
      <c r="C1153" s="99"/>
    </row>
    <row r="1154" spans="2:5" ht="10.5" customHeight="1">
      <c r="B1154" s="89"/>
      <c r="C1154" s="100">
        <f>+SUM(C1152-C1153)</f>
        <v>4388</v>
      </c>
      <c r="D1154" s="294"/>
      <c r="E1154" s="33" t="s">
        <v>1041</v>
      </c>
    </row>
    <row r="1155" spans="2:5" ht="10.5" customHeight="1">
      <c r="B1155" s="29"/>
      <c r="C1155" s="33">
        <v>58</v>
      </c>
      <c r="E1155" s="33" t="s">
        <v>1837</v>
      </c>
    </row>
    <row r="1156" spans="2:7" ht="10.5" customHeight="1">
      <c r="B1156" s="29"/>
      <c r="C1156" s="31">
        <v>25</v>
      </c>
      <c r="E1156" s="31" t="s">
        <v>251</v>
      </c>
      <c r="G1156" s="102"/>
    </row>
    <row r="1157" spans="2:7" ht="10.5" customHeight="1">
      <c r="B1157" s="29"/>
      <c r="C1157" s="31">
        <v>25</v>
      </c>
      <c r="E1157" s="31" t="s">
        <v>393</v>
      </c>
      <c r="G1157" s="102"/>
    </row>
    <row r="1158" spans="2:7" ht="10.5" customHeight="1">
      <c r="B1158" s="29"/>
      <c r="C1158" s="31">
        <v>45</v>
      </c>
      <c r="E1158" s="31" t="s">
        <v>261</v>
      </c>
      <c r="G1158" s="102"/>
    </row>
    <row r="1159" spans="2:7" ht="10.5" customHeight="1">
      <c r="B1159" s="29"/>
      <c r="C1159" s="31">
        <v>50</v>
      </c>
      <c r="E1159" s="31" t="s">
        <v>257</v>
      </c>
      <c r="G1159" s="102"/>
    </row>
    <row r="1160" spans="2:7" ht="10.5" customHeight="1">
      <c r="B1160" s="29"/>
      <c r="C1160" s="31">
        <v>35</v>
      </c>
      <c r="E1160" s="31" t="s">
        <v>2007</v>
      </c>
      <c r="G1160" s="102"/>
    </row>
    <row r="1161" spans="2:7" ht="10.5" customHeight="1">
      <c r="B1161" s="29"/>
      <c r="C1161" s="31">
        <v>30</v>
      </c>
      <c r="E1161" s="31" t="s">
        <v>201</v>
      </c>
      <c r="G1161" s="102"/>
    </row>
    <row r="1162" spans="2:7" ht="10.5" customHeight="1">
      <c r="B1162" s="29"/>
      <c r="C1162" s="31">
        <v>30</v>
      </c>
      <c r="E1162" s="31" t="s">
        <v>246</v>
      </c>
      <c r="G1162" s="102"/>
    </row>
    <row r="1163" spans="2:7" ht="10.5" customHeight="1">
      <c r="B1163" s="29"/>
      <c r="C1163" s="31">
        <f>27*20</f>
        <v>540</v>
      </c>
      <c r="E1163" s="31" t="s">
        <v>290</v>
      </c>
      <c r="G1163" s="102"/>
    </row>
    <row r="1164" spans="2:5" ht="10.5" customHeight="1">
      <c r="B1164" s="29"/>
      <c r="C1164" s="31">
        <v>540</v>
      </c>
      <c r="E1164" s="31" t="s">
        <v>243</v>
      </c>
    </row>
    <row r="1165" spans="2:8" ht="10.5" customHeight="1">
      <c r="B1165" s="29"/>
      <c r="C1165" s="31">
        <v>220</v>
      </c>
      <c r="E1165" s="31" t="s">
        <v>1410</v>
      </c>
      <c r="G1165" s="102" t="s">
        <v>1990</v>
      </c>
      <c r="H1165" s="29">
        <f>15*7</f>
        <v>105</v>
      </c>
    </row>
    <row r="1166" spans="2:8" ht="10.5" customHeight="1">
      <c r="B1166" s="29"/>
      <c r="E1166" s="31" t="s">
        <v>396</v>
      </c>
      <c r="G1166" s="102" t="s">
        <v>1991</v>
      </c>
      <c r="H1166" s="29">
        <f>8*10</f>
        <v>80</v>
      </c>
    </row>
    <row r="1167" spans="2:8" ht="10.5" customHeight="1">
      <c r="B1167" s="29"/>
      <c r="E1167" s="31" t="s">
        <v>308</v>
      </c>
      <c r="G1167" s="102" t="s">
        <v>1992</v>
      </c>
      <c r="H1167" s="29">
        <f>7*5</f>
        <v>35</v>
      </c>
    </row>
    <row r="1168" spans="2:8" ht="10.5" customHeight="1">
      <c r="B1168" s="29"/>
      <c r="C1168" s="31">
        <v>25</v>
      </c>
      <c r="E1168" s="31" t="s">
        <v>57</v>
      </c>
      <c r="G1168" s="102"/>
      <c r="H1168" s="29">
        <f>+H1167+H1166+H1165</f>
        <v>220</v>
      </c>
    </row>
    <row r="1169" spans="2:7" ht="10.5" customHeight="1">
      <c r="B1169" s="29"/>
      <c r="C1169" s="31">
        <v>45</v>
      </c>
      <c r="E1169" s="31" t="s">
        <v>248</v>
      </c>
      <c r="G1169" s="102"/>
    </row>
    <row r="1170" spans="2:7" ht="10.5" customHeight="1">
      <c r="B1170" s="29"/>
      <c r="C1170" s="31">
        <v>30</v>
      </c>
      <c r="E1170" s="31" t="s">
        <v>265</v>
      </c>
      <c r="G1170" s="102"/>
    </row>
    <row r="1171" spans="2:7" ht="10.5" customHeight="1">
      <c r="B1171" s="29"/>
      <c r="C1171" s="31">
        <v>30</v>
      </c>
      <c r="E1171" s="31" t="s">
        <v>270</v>
      </c>
      <c r="G1171" s="102"/>
    </row>
    <row r="1172" spans="2:7" ht="10.5" customHeight="1">
      <c r="B1172" s="29"/>
      <c r="E1172" s="31" t="s">
        <v>271</v>
      </c>
      <c r="G1172" s="102"/>
    </row>
    <row r="1173" spans="2:7" ht="10.5" customHeight="1">
      <c r="B1173" s="29"/>
      <c r="C1173" s="31">
        <v>20</v>
      </c>
      <c r="E1173" s="31" t="s">
        <v>301</v>
      </c>
      <c r="G1173" s="102"/>
    </row>
    <row r="1174" spans="2:7" ht="10.5" customHeight="1">
      <c r="B1174" s="29"/>
      <c r="C1174" s="31">
        <v>25</v>
      </c>
      <c r="E1174" s="31" t="s">
        <v>54</v>
      </c>
      <c r="G1174" s="102"/>
    </row>
    <row r="1175" spans="2:7" ht="10.5" customHeight="1">
      <c r="B1175" s="29"/>
      <c r="C1175" s="31">
        <v>25</v>
      </c>
      <c r="E1175" s="31" t="s">
        <v>2096</v>
      </c>
      <c r="G1175" s="102"/>
    </row>
    <row r="1176" spans="2:9" ht="10.5" customHeight="1">
      <c r="B1176" s="29"/>
      <c r="C1176" s="31">
        <v>10</v>
      </c>
      <c r="E1176" s="31" t="s">
        <v>2097</v>
      </c>
      <c r="G1176" s="102"/>
      <c r="I1176" s="101"/>
    </row>
    <row r="1177" spans="2:9" ht="10.5" customHeight="1">
      <c r="B1177" s="29"/>
      <c r="C1177" s="31">
        <v>50</v>
      </c>
      <c r="E1177" s="31" t="s">
        <v>56</v>
      </c>
      <c r="G1177" s="102"/>
      <c r="I1177" s="101"/>
    </row>
    <row r="1178" spans="2:9" ht="10.5" customHeight="1">
      <c r="B1178" s="29"/>
      <c r="C1178" s="31">
        <v>517</v>
      </c>
      <c r="E1178" s="31" t="s">
        <v>286</v>
      </c>
      <c r="G1178" s="102"/>
      <c r="I1178" s="101"/>
    </row>
    <row r="1179" spans="2:9" ht="10.5" customHeight="1">
      <c r="B1179" s="29"/>
      <c r="E1179" s="31" t="s">
        <v>123</v>
      </c>
      <c r="G1179" s="102"/>
      <c r="I1179" s="101"/>
    </row>
    <row r="1180" spans="2:9" ht="10.5" customHeight="1">
      <c r="B1180" s="29"/>
      <c r="E1180" s="31" t="s">
        <v>264</v>
      </c>
      <c r="I1180" s="101"/>
    </row>
    <row r="1181" spans="2:9" ht="10.5" customHeight="1">
      <c r="B1181" s="29"/>
      <c r="C1181" s="31">
        <v>20</v>
      </c>
      <c r="E1181" s="31" t="s">
        <v>945</v>
      </c>
      <c r="I1181" s="101"/>
    </row>
    <row r="1182" spans="2:9" ht="10.5" customHeight="1">
      <c r="B1182" s="103"/>
      <c r="C1182" s="31">
        <v>5</v>
      </c>
      <c r="E1182" s="31" t="s">
        <v>1243</v>
      </c>
      <c r="I1182" s="101"/>
    </row>
    <row r="1183" spans="2:9" ht="10.5" customHeight="1">
      <c r="B1183" s="29"/>
      <c r="I1183" s="101"/>
    </row>
    <row r="1184" spans="2:9" ht="10.5" customHeight="1">
      <c r="B1184" s="29"/>
      <c r="G1184" s="31"/>
      <c r="I1184" s="101"/>
    </row>
    <row r="1185" spans="2:9" ht="10.5" customHeight="1">
      <c r="B1185" s="103"/>
      <c r="C1185" s="100">
        <f>+SUM(C1154:C1184)</f>
        <v>6788</v>
      </c>
      <c r="E1185" s="31" t="s">
        <v>1862</v>
      </c>
      <c r="I1185" s="101"/>
    </row>
    <row r="1186" spans="2:9" ht="10.5" customHeight="1">
      <c r="B1186" s="29"/>
      <c r="I1186" s="101"/>
    </row>
    <row r="1187" spans="2:5" ht="10.5" customHeight="1">
      <c r="B1187" s="29"/>
      <c r="C1187" s="31">
        <v>70</v>
      </c>
      <c r="E1187" s="31" t="s">
        <v>1863</v>
      </c>
    </row>
    <row r="1188" spans="2:5" ht="10.5" customHeight="1">
      <c r="B1188" s="29"/>
      <c r="C1188" s="31">
        <v>10</v>
      </c>
      <c r="E1188" s="31" t="s">
        <v>1864</v>
      </c>
    </row>
    <row r="1189" spans="2:5" ht="10.5" customHeight="1">
      <c r="B1189" s="29"/>
      <c r="C1189" s="31">
        <v>16</v>
      </c>
      <c r="E1189" s="62" t="s">
        <v>2098</v>
      </c>
    </row>
    <row r="1190" spans="2:5" ht="10.5" customHeight="1">
      <c r="B1190" s="29"/>
      <c r="C1190" s="31">
        <v>52</v>
      </c>
      <c r="D1190" s="62"/>
      <c r="E1190" s="62" t="s">
        <v>2099</v>
      </c>
    </row>
    <row r="1191" spans="2:5" ht="10.5" customHeight="1">
      <c r="B1191" s="29"/>
      <c r="C1191" s="100">
        <f>+C1185-C1187-C1188-C1189-C1190</f>
        <v>6640</v>
      </c>
      <c r="E1191" s="31" t="s">
        <v>53</v>
      </c>
    </row>
    <row r="1192" ht="10.5" customHeight="1">
      <c r="B1192" s="29"/>
    </row>
    <row r="1193" ht="10.5" customHeight="1">
      <c r="B1193" s="29"/>
    </row>
    <row r="1194" ht="10.5" customHeight="1"/>
    <row r="1195" ht="10.5" customHeight="1"/>
    <row r="1196" ht="10.5" customHeight="1"/>
    <row r="1197" ht="10.5" customHeight="1">
      <c r="BG1197" s="31"/>
    </row>
    <row r="1198" ht="10.5" customHeight="1">
      <c r="BG1198" s="31"/>
    </row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>
      <c r="D1224" s="295"/>
    </row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>
      <c r="P1236" s="62"/>
    </row>
    <row r="1237" ht="10.5" customHeight="1">
      <c r="P1237" s="62"/>
    </row>
    <row r="1238" ht="10.5" customHeight="1">
      <c r="P1238" s="62"/>
    </row>
    <row r="1239" ht="10.5" customHeight="1">
      <c r="P1239" s="62"/>
    </row>
    <row r="1240" ht="10.5" customHeight="1">
      <c r="P1240" s="62"/>
    </row>
    <row r="1241" ht="10.5" customHeight="1">
      <c r="P1241" s="62"/>
    </row>
    <row r="1242" ht="10.5" customHeight="1">
      <c r="P1242" s="62"/>
    </row>
    <row r="1243" ht="10.5" customHeight="1">
      <c r="P1243" s="62"/>
    </row>
    <row r="1244" ht="10.5" customHeight="1">
      <c r="P1244" s="62"/>
    </row>
    <row r="1245" ht="10.5" customHeight="1">
      <c r="P1245" s="62"/>
    </row>
    <row r="1246" ht="10.5" customHeight="1">
      <c r="P1246" s="62"/>
    </row>
    <row r="1247" ht="10.5" customHeight="1">
      <c r="P1247" s="62"/>
    </row>
    <row r="1248" ht="10.5" customHeight="1">
      <c r="P1248" s="62"/>
    </row>
    <row r="1249" ht="10.5" customHeight="1">
      <c r="P1249" s="62"/>
    </row>
    <row r="1250" ht="10.5" customHeight="1">
      <c r="P1250" s="62"/>
    </row>
    <row r="1251" ht="10.5" customHeight="1">
      <c r="P1251" s="62"/>
    </row>
    <row r="1252" ht="10.5" customHeight="1">
      <c r="P1252" s="62"/>
    </row>
    <row r="1253" ht="10.5" customHeight="1">
      <c r="P1253" s="62"/>
    </row>
    <row r="1254" ht="10.5" customHeight="1">
      <c r="P1254" s="62"/>
    </row>
    <row r="1255" ht="10.5" customHeight="1">
      <c r="P1255" s="62"/>
    </row>
    <row r="1256" ht="10.5" customHeight="1">
      <c r="P1256" s="62"/>
    </row>
    <row r="1257" ht="10.5" customHeight="1">
      <c r="P1257" s="62"/>
    </row>
    <row r="1258" ht="10.5" customHeight="1">
      <c r="P1258" s="62"/>
    </row>
    <row r="1259" ht="10.5" customHeight="1">
      <c r="P1259" s="62"/>
    </row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spans="5:7" ht="10.5" customHeight="1">
      <c r="E1301" s="98"/>
      <c r="G1301" s="31"/>
    </row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>
      <c r="J1448" s="32"/>
    </row>
    <row r="1449" ht="10.5" customHeight="1">
      <c r="J1449" s="32"/>
    </row>
    <row r="1450" ht="10.5" customHeight="1">
      <c r="J1450" s="32"/>
    </row>
    <row r="1451" ht="10.5" customHeight="1">
      <c r="J1451" s="32"/>
    </row>
    <row r="1452" ht="10.5" customHeight="1">
      <c r="J1452" s="32"/>
    </row>
    <row r="1453" ht="10.5" customHeight="1">
      <c r="J1453" s="32"/>
    </row>
    <row r="1454" ht="10.5" customHeight="1">
      <c r="J1454" s="32"/>
    </row>
    <row r="1455" ht="10.5" customHeight="1">
      <c r="J1455" s="32"/>
    </row>
    <row r="1456" ht="10.5" customHeight="1">
      <c r="J1456" s="32"/>
    </row>
    <row r="1457" ht="10.5" customHeight="1">
      <c r="J1457" s="32"/>
    </row>
    <row r="1458" ht="10.5" customHeight="1">
      <c r="J1458" s="32"/>
    </row>
    <row r="1459" ht="10.5" customHeight="1">
      <c r="J1459" s="32"/>
    </row>
    <row r="1460" ht="10.5" customHeight="1">
      <c r="J1460" s="32"/>
    </row>
    <row r="1461" ht="10.5" customHeight="1">
      <c r="J1461" s="32"/>
    </row>
    <row r="1462" ht="10.5" customHeight="1">
      <c r="J1462" s="32"/>
    </row>
    <row r="1463" ht="10.5" customHeight="1">
      <c r="J1463" s="32"/>
    </row>
    <row r="1464" ht="10.5" customHeight="1">
      <c r="J1464" s="32"/>
    </row>
    <row r="1465" ht="10.5" customHeight="1">
      <c r="J1465" s="32"/>
    </row>
    <row r="1466" ht="10.5" customHeight="1">
      <c r="J1466" s="32"/>
    </row>
    <row r="1467" ht="10.5" customHeight="1">
      <c r="J1467" s="32"/>
    </row>
    <row r="1468" ht="10.5" customHeight="1">
      <c r="J1468" s="32"/>
    </row>
    <row r="1469" ht="10.5" customHeight="1">
      <c r="J1469" s="32"/>
    </row>
    <row r="1470" ht="10.5" customHeight="1">
      <c r="J1470" s="32"/>
    </row>
    <row r="1471" ht="10.5" customHeight="1">
      <c r="J1471" s="32"/>
    </row>
    <row r="1472" ht="10.5" customHeight="1">
      <c r="J1472" s="32"/>
    </row>
    <row r="1473" ht="10.5" customHeight="1">
      <c r="J1473" s="32"/>
    </row>
    <row r="1474" ht="10.5" customHeight="1">
      <c r="J1474" s="32"/>
    </row>
    <row r="1475" ht="10.5" customHeight="1">
      <c r="J1475" s="32"/>
    </row>
    <row r="1476" ht="10.5" customHeight="1">
      <c r="J1476" s="32"/>
    </row>
    <row r="1477" ht="10.5" customHeight="1">
      <c r="J1477" s="32"/>
    </row>
    <row r="1478" ht="10.5" customHeight="1">
      <c r="J1478" s="32"/>
    </row>
    <row r="1479" ht="10.5" customHeight="1">
      <c r="J1479" s="32"/>
    </row>
    <row r="1480" ht="10.5" customHeight="1">
      <c r="J1480" s="32"/>
    </row>
    <row r="1481" ht="10.5" customHeight="1">
      <c r="J1481" s="32"/>
    </row>
    <row r="1482" ht="10.5" customHeight="1">
      <c r="J1482" s="32"/>
    </row>
    <row r="1483" ht="10.5" customHeight="1">
      <c r="J1483" s="32"/>
    </row>
    <row r="1484" ht="10.5" customHeight="1">
      <c r="J1484" s="32"/>
    </row>
    <row r="1485" ht="10.5" customHeight="1">
      <c r="J1485" s="32"/>
    </row>
    <row r="1486" ht="10.5" customHeight="1">
      <c r="J1486" s="32"/>
    </row>
    <row r="1487" ht="10.5" customHeight="1">
      <c r="J1487" s="32"/>
    </row>
    <row r="1488" ht="10.5" customHeight="1">
      <c r="J1488" s="32"/>
    </row>
    <row r="1489" ht="10.5" customHeight="1">
      <c r="J1489" s="32"/>
    </row>
    <row r="1490" ht="10.5" customHeight="1">
      <c r="J1490" s="32"/>
    </row>
    <row r="1491" ht="10.5" customHeight="1">
      <c r="J1491" s="32"/>
    </row>
    <row r="1492" ht="10.5" customHeight="1">
      <c r="J1492" s="32"/>
    </row>
    <row r="1493" ht="10.5" customHeight="1">
      <c r="J1493" s="32"/>
    </row>
    <row r="1494" ht="10.5" customHeight="1">
      <c r="J1494" s="32"/>
    </row>
    <row r="1495" ht="10.5" customHeight="1">
      <c r="J1495" s="32"/>
    </row>
    <row r="1496" ht="10.5" customHeight="1">
      <c r="J1496" s="32"/>
    </row>
    <row r="1497" ht="10.5" customHeight="1">
      <c r="J1497" s="32"/>
    </row>
    <row r="1498" ht="10.5" customHeight="1">
      <c r="J1498" s="32"/>
    </row>
    <row r="1499" ht="10.5" customHeight="1">
      <c r="J1499" s="32"/>
    </row>
    <row r="1500" ht="10.5" customHeight="1">
      <c r="J1500" s="32"/>
    </row>
    <row r="1501" ht="10.5" customHeight="1">
      <c r="J1501" s="32"/>
    </row>
    <row r="1502" ht="10.5" customHeight="1">
      <c r="J1502" s="32"/>
    </row>
    <row r="1503" ht="10.5" customHeight="1">
      <c r="J1503" s="32"/>
    </row>
    <row r="1504" ht="10.5" customHeight="1">
      <c r="J1504" s="32"/>
    </row>
    <row r="1505" ht="10.5" customHeight="1">
      <c r="J1505" s="32"/>
    </row>
    <row r="1506" ht="10.5" customHeight="1">
      <c r="J1506" s="32"/>
    </row>
    <row r="1507" ht="10.5" customHeight="1">
      <c r="J1507" s="32"/>
    </row>
    <row r="1508" ht="10.5" customHeight="1">
      <c r="J1508" s="32"/>
    </row>
    <row r="1509" ht="10.5" customHeight="1">
      <c r="J1509" s="32"/>
    </row>
    <row r="1510" ht="10.5" customHeight="1">
      <c r="J1510" s="32"/>
    </row>
    <row r="1511" ht="10.5" customHeight="1">
      <c r="J1511" s="32"/>
    </row>
    <row r="1512" ht="10.5" customHeight="1">
      <c r="J1512" s="32"/>
    </row>
    <row r="1513" ht="10.5" customHeight="1">
      <c r="J1513" s="3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5"/>
  <sheetViews>
    <sheetView zoomScalePageLayoutView="0" workbookViewId="0" topLeftCell="A1">
      <selection activeCell="A1" sqref="A1"/>
    </sheetView>
  </sheetViews>
  <sheetFormatPr defaultColWidth="5.8515625" defaultRowHeight="12.75" outlineLevelRow="2"/>
  <cols>
    <col min="1" max="1" width="8.140625" style="341" customWidth="1"/>
    <col min="2" max="2" width="21.57421875" style="342" customWidth="1"/>
    <col min="3" max="3" width="22.00390625" style="342" customWidth="1"/>
    <col min="4" max="4" width="11.57421875" style="342" customWidth="1"/>
    <col min="5" max="5" width="15.7109375" style="342" customWidth="1"/>
    <col min="6" max="7" width="5.8515625" style="344" customWidth="1"/>
    <col min="8" max="8" width="21.421875" style="342" customWidth="1"/>
    <col min="9" max="16384" width="5.8515625" style="345" customWidth="1"/>
  </cols>
  <sheetData>
    <row r="1" spans="1:7" ht="12">
      <c r="A1" s="341" t="s">
        <v>537</v>
      </c>
      <c r="B1" s="342" t="s">
        <v>538</v>
      </c>
      <c r="C1" s="342" t="s">
        <v>539</v>
      </c>
      <c r="D1" s="342" t="s">
        <v>540</v>
      </c>
      <c r="E1" s="343" t="s">
        <v>541</v>
      </c>
      <c r="F1" s="344" t="s">
        <v>542</v>
      </c>
      <c r="G1" s="344" t="s">
        <v>543</v>
      </c>
    </row>
    <row r="2" spans="1:14" s="342" customFormat="1" ht="12" outlineLevel="2">
      <c r="A2" s="341">
        <v>1</v>
      </c>
      <c r="B2" s="342" t="s">
        <v>544</v>
      </c>
      <c r="C2" s="342" t="s">
        <v>742</v>
      </c>
      <c r="D2" s="342" t="s">
        <v>290</v>
      </c>
      <c r="E2" s="343">
        <v>42064</v>
      </c>
      <c r="F2" s="344">
        <v>4</v>
      </c>
      <c r="G2" s="344">
        <v>3</v>
      </c>
      <c r="H2" s="342" t="s">
        <v>545</v>
      </c>
      <c r="N2" s="346"/>
    </row>
    <row r="3" spans="1:14" s="342" customFormat="1" ht="12" outlineLevel="1">
      <c r="A3" s="341"/>
      <c r="C3" s="347" t="s">
        <v>743</v>
      </c>
      <c r="E3" s="343"/>
      <c r="F3" s="344">
        <f>SUBTOTAL(9,F2:F2)</f>
        <v>4</v>
      </c>
      <c r="G3" s="344"/>
      <c r="N3" s="346"/>
    </row>
    <row r="4" spans="1:14" s="342" customFormat="1" ht="12" outlineLevel="2">
      <c r="A4" s="341">
        <v>1</v>
      </c>
      <c r="B4" s="342" t="s">
        <v>544</v>
      </c>
      <c r="C4" s="342" t="s">
        <v>254</v>
      </c>
      <c r="D4" s="342" t="s">
        <v>290</v>
      </c>
      <c r="E4" s="343">
        <v>42064</v>
      </c>
      <c r="F4" s="344">
        <v>1</v>
      </c>
      <c r="G4" s="344">
        <v>6</v>
      </c>
      <c r="H4" s="342" t="s">
        <v>549</v>
      </c>
      <c r="N4" s="346"/>
    </row>
    <row r="5" spans="1:14" s="342" customFormat="1" ht="12" outlineLevel="1">
      <c r="A5" s="341"/>
      <c r="C5" s="347" t="s">
        <v>255</v>
      </c>
      <c r="E5" s="343"/>
      <c r="F5" s="344">
        <f>SUBTOTAL(9,F4:F4)</f>
        <v>1</v>
      </c>
      <c r="G5" s="344"/>
      <c r="N5" s="346"/>
    </row>
    <row r="6" spans="1:14" s="342" customFormat="1" ht="12" outlineLevel="2">
      <c r="A6" s="341">
        <v>1</v>
      </c>
      <c r="B6" s="348" t="str">
        <f>VLOOKUP(A6,'[1]Data'!$O$4:$P$31,2)</f>
        <v>Green</v>
      </c>
      <c r="C6" s="348" t="str">
        <f>IF(MID('[1]1'!C$9,4,1)=" ",'[1]1'!C$9,IF(MID('[1]1'!C$9,2,1)=" ",TRIM(RIGHT('[1]1'!C$9,LEN('[1]1'!C$9)-2))&amp;" "&amp;LEFT('[1]1'!C$9,1),'[1]1'!C$9))</f>
        <v>Cachia W</v>
      </c>
      <c r="D6" s="342" t="s">
        <v>286</v>
      </c>
      <c r="E6" s="349">
        <v>41924</v>
      </c>
      <c r="F6" s="344">
        <v>2</v>
      </c>
      <c r="G6" s="344">
        <v>5</v>
      </c>
      <c r="H6" s="342" t="str">
        <f>TEXT(G6,"0")&amp;" "&amp;B6</f>
        <v>5 Green</v>
      </c>
      <c r="N6" s="346"/>
    </row>
    <row r="7" spans="1:14" s="342" customFormat="1" ht="12" outlineLevel="1">
      <c r="A7" s="341"/>
      <c r="B7" s="348"/>
      <c r="C7" s="350" t="s">
        <v>973</v>
      </c>
      <c r="E7" s="349"/>
      <c r="F7" s="344">
        <f>SUBTOTAL(9,F6:F6)</f>
        <v>2</v>
      </c>
      <c r="G7" s="344"/>
      <c r="N7" s="346"/>
    </row>
    <row r="8" spans="1:14" s="342" customFormat="1" ht="12" outlineLevel="2">
      <c r="A8" s="351">
        <v>1</v>
      </c>
      <c r="B8" s="352" t="s">
        <v>544</v>
      </c>
      <c r="C8" s="352" t="s">
        <v>144</v>
      </c>
      <c r="D8" s="353" t="s">
        <v>208</v>
      </c>
      <c r="E8" s="354">
        <v>42169</v>
      </c>
      <c r="F8" s="355">
        <v>2</v>
      </c>
      <c r="G8" s="355">
        <v>5</v>
      </c>
      <c r="H8" s="353" t="s">
        <v>548</v>
      </c>
      <c r="N8" s="346"/>
    </row>
    <row r="9" spans="1:14" s="342" customFormat="1" ht="12" outlineLevel="1">
      <c r="A9" s="351"/>
      <c r="B9" s="352"/>
      <c r="C9" s="356" t="s">
        <v>146</v>
      </c>
      <c r="D9" s="353"/>
      <c r="E9" s="354"/>
      <c r="F9" s="355">
        <f>SUBTOTAL(9,F8:F8)</f>
        <v>2</v>
      </c>
      <c r="G9" s="355"/>
      <c r="H9" s="353"/>
      <c r="N9" s="346"/>
    </row>
    <row r="10" spans="1:14" s="342" customFormat="1" ht="12" outlineLevel="2">
      <c r="A10" s="341">
        <v>1</v>
      </c>
      <c r="B10" s="348" t="str">
        <f>VLOOKUP(A10,'[1]Data'!$O$4:$P$31,2)</f>
        <v>Green</v>
      </c>
      <c r="C10" s="348" t="str">
        <f>IF(MID('[1]1'!C$8,4,1)=" ",'[1]1'!C$8,IF(MID('[1]1'!C$8,2,1)=" ",TRIM(RIGHT('[1]1'!C$8,LEN('[1]1'!C$8)-2))&amp;" "&amp;LEFT('[1]1'!C$8,1),'[1]1'!C$8))</f>
        <v>Charlton D</v>
      </c>
      <c r="D10" s="342" t="s">
        <v>286</v>
      </c>
      <c r="E10" s="349">
        <v>41924</v>
      </c>
      <c r="F10" s="344">
        <v>3</v>
      </c>
      <c r="G10" s="344">
        <v>4</v>
      </c>
      <c r="H10" s="342" t="str">
        <f>TEXT(G10,"0")&amp;" "&amp;B10</f>
        <v>4 Green</v>
      </c>
      <c r="N10" s="346"/>
    </row>
    <row r="11" spans="1:14" s="342" customFormat="1" ht="12" outlineLevel="1">
      <c r="A11" s="341"/>
      <c r="B11" s="348"/>
      <c r="C11" s="350" t="s">
        <v>1309</v>
      </c>
      <c r="E11" s="349"/>
      <c r="F11" s="344">
        <f>SUBTOTAL(9,F10:F10)</f>
        <v>3</v>
      </c>
      <c r="G11" s="344"/>
      <c r="N11" s="346"/>
    </row>
    <row r="12" spans="1:14" s="342" customFormat="1" ht="12" outlineLevel="2">
      <c r="A12" s="351">
        <v>1</v>
      </c>
      <c r="B12" s="352" t="s">
        <v>544</v>
      </c>
      <c r="C12" s="352" t="s">
        <v>124</v>
      </c>
      <c r="D12" s="353" t="s">
        <v>208</v>
      </c>
      <c r="E12" s="354">
        <v>42169</v>
      </c>
      <c r="F12" s="355">
        <v>4</v>
      </c>
      <c r="G12" s="355">
        <v>3</v>
      </c>
      <c r="H12" s="353" t="s">
        <v>545</v>
      </c>
      <c r="N12" s="346"/>
    </row>
    <row r="13" spans="1:14" s="342" customFormat="1" ht="12" outlineLevel="1">
      <c r="A13" s="351"/>
      <c r="B13" s="352"/>
      <c r="C13" s="356" t="s">
        <v>125</v>
      </c>
      <c r="D13" s="353"/>
      <c r="E13" s="354"/>
      <c r="F13" s="355">
        <f>SUBTOTAL(9,F12:F12)</f>
        <v>4</v>
      </c>
      <c r="G13" s="355"/>
      <c r="H13" s="353"/>
      <c r="N13" s="346"/>
    </row>
    <row r="14" spans="1:14" s="342" customFormat="1" ht="12" outlineLevel="2">
      <c r="A14" s="341">
        <v>1</v>
      </c>
      <c r="B14" s="342" t="s">
        <v>544</v>
      </c>
      <c r="C14" s="342" t="s">
        <v>59</v>
      </c>
      <c r="D14" s="342" t="s">
        <v>290</v>
      </c>
      <c r="E14" s="343">
        <v>42064</v>
      </c>
      <c r="F14" s="344">
        <v>6</v>
      </c>
      <c r="G14" s="344">
        <v>1</v>
      </c>
      <c r="H14" s="342" t="s">
        <v>546</v>
      </c>
      <c r="N14" s="346"/>
    </row>
    <row r="15" spans="1:14" s="342" customFormat="1" ht="12" outlineLevel="2">
      <c r="A15" s="341">
        <v>1</v>
      </c>
      <c r="B15" s="342" t="s">
        <v>544</v>
      </c>
      <c r="C15" s="342" t="s">
        <v>59</v>
      </c>
      <c r="D15" s="342" t="s">
        <v>290</v>
      </c>
      <c r="E15" s="343">
        <v>42064</v>
      </c>
      <c r="F15" s="344">
        <v>5</v>
      </c>
      <c r="G15" s="344">
        <v>2</v>
      </c>
      <c r="H15" s="342" t="s">
        <v>547</v>
      </c>
      <c r="N15" s="346"/>
    </row>
    <row r="16" spans="1:14" s="342" customFormat="1" ht="12" outlineLevel="2">
      <c r="A16" s="341">
        <v>1</v>
      </c>
      <c r="B16" s="342" t="s">
        <v>544</v>
      </c>
      <c r="C16" s="342" t="s">
        <v>59</v>
      </c>
      <c r="D16" s="342" t="s">
        <v>290</v>
      </c>
      <c r="E16" s="343">
        <v>42064</v>
      </c>
      <c r="F16" s="344">
        <v>2</v>
      </c>
      <c r="G16" s="344">
        <v>5</v>
      </c>
      <c r="H16" s="342" t="s">
        <v>548</v>
      </c>
      <c r="N16" s="346"/>
    </row>
    <row r="17" spans="1:14" s="376" customFormat="1" ht="12" outlineLevel="1">
      <c r="A17" s="375"/>
      <c r="C17" s="376" t="s">
        <v>64</v>
      </c>
      <c r="D17" s="173" t="s">
        <v>834</v>
      </c>
      <c r="E17" s="377"/>
      <c r="F17" s="378">
        <f>SUBTOTAL(9,F14:F16)</f>
        <v>13</v>
      </c>
      <c r="G17" s="378"/>
      <c r="N17" s="379"/>
    </row>
    <row r="18" spans="1:14" s="342" customFormat="1" ht="12" outlineLevel="2">
      <c r="A18" s="351">
        <v>1</v>
      </c>
      <c r="B18" s="352" t="s">
        <v>544</v>
      </c>
      <c r="C18" s="352" t="s">
        <v>158</v>
      </c>
      <c r="D18" s="353" t="s">
        <v>208</v>
      </c>
      <c r="E18" s="354">
        <v>42169</v>
      </c>
      <c r="F18" s="355">
        <v>3</v>
      </c>
      <c r="G18" s="355">
        <v>4</v>
      </c>
      <c r="H18" s="353" t="s">
        <v>550</v>
      </c>
      <c r="N18" s="346"/>
    </row>
    <row r="19" spans="1:14" s="342" customFormat="1" ht="12" outlineLevel="2">
      <c r="A19" s="351">
        <v>1</v>
      </c>
      <c r="B19" s="352" t="s">
        <v>544</v>
      </c>
      <c r="C19" s="352" t="s">
        <v>158</v>
      </c>
      <c r="D19" s="353" t="s">
        <v>242</v>
      </c>
      <c r="E19" s="354">
        <v>42176</v>
      </c>
      <c r="F19" s="355">
        <v>3</v>
      </c>
      <c r="G19" s="355">
        <v>4</v>
      </c>
      <c r="H19" s="353" t="s">
        <v>550</v>
      </c>
      <c r="N19" s="346"/>
    </row>
    <row r="20" spans="1:14" s="342" customFormat="1" ht="12" outlineLevel="1">
      <c r="A20" s="351"/>
      <c r="B20" s="352"/>
      <c r="C20" s="356" t="s">
        <v>160</v>
      </c>
      <c r="D20" s="353"/>
      <c r="E20" s="354"/>
      <c r="F20" s="355">
        <f>SUBTOTAL(9,F18:F19)</f>
        <v>6</v>
      </c>
      <c r="G20" s="355"/>
      <c r="H20" s="353"/>
      <c r="N20" s="346"/>
    </row>
    <row r="21" spans="1:14" s="342" customFormat="1" ht="12" outlineLevel="2">
      <c r="A21" s="341">
        <v>1</v>
      </c>
      <c r="B21" s="342" t="s">
        <v>544</v>
      </c>
      <c r="C21" s="342" t="s">
        <v>37</v>
      </c>
      <c r="D21" s="342" t="s">
        <v>290</v>
      </c>
      <c r="E21" s="343">
        <v>42064</v>
      </c>
      <c r="F21" s="344">
        <v>3</v>
      </c>
      <c r="G21" s="344">
        <v>4</v>
      </c>
      <c r="H21" s="342" t="s">
        <v>550</v>
      </c>
      <c r="N21" s="346"/>
    </row>
    <row r="22" spans="1:14" s="342" customFormat="1" ht="12" outlineLevel="1">
      <c r="A22" s="341"/>
      <c r="C22" s="347" t="s">
        <v>38</v>
      </c>
      <c r="E22" s="343"/>
      <c r="F22" s="344">
        <f>SUBTOTAL(9,F21:F21)</f>
        <v>3</v>
      </c>
      <c r="G22" s="344"/>
      <c r="N22" s="346"/>
    </row>
    <row r="23" spans="1:14" s="342" customFormat="1" ht="12" outlineLevel="2">
      <c r="A23" s="351">
        <v>1</v>
      </c>
      <c r="B23" s="352" t="s">
        <v>544</v>
      </c>
      <c r="C23" s="352" t="s">
        <v>102</v>
      </c>
      <c r="D23" s="353" t="s">
        <v>208</v>
      </c>
      <c r="E23" s="354">
        <v>42169</v>
      </c>
      <c r="F23" s="355">
        <v>1</v>
      </c>
      <c r="G23" s="355">
        <v>6</v>
      </c>
      <c r="H23" s="353" t="s">
        <v>549</v>
      </c>
      <c r="N23" s="346"/>
    </row>
    <row r="24" spans="1:14" s="342" customFormat="1" ht="12" outlineLevel="1">
      <c r="A24" s="351"/>
      <c r="B24" s="352"/>
      <c r="C24" s="356" t="s">
        <v>103</v>
      </c>
      <c r="D24" s="353"/>
      <c r="E24" s="354"/>
      <c r="F24" s="355">
        <f>SUBTOTAL(9,F23:F23)</f>
        <v>1</v>
      </c>
      <c r="G24" s="355"/>
      <c r="H24" s="353"/>
      <c r="N24" s="346"/>
    </row>
    <row r="25" spans="1:14" s="342" customFormat="1" ht="12" outlineLevel="2">
      <c r="A25" s="351">
        <v>1</v>
      </c>
      <c r="B25" s="352" t="s">
        <v>544</v>
      </c>
      <c r="C25" s="352" t="s">
        <v>51</v>
      </c>
      <c r="D25" s="353" t="s">
        <v>208</v>
      </c>
      <c r="E25" s="354">
        <v>42169</v>
      </c>
      <c r="F25" s="355">
        <v>6</v>
      </c>
      <c r="G25" s="355">
        <v>1</v>
      </c>
      <c r="H25" s="353" t="s">
        <v>546</v>
      </c>
      <c r="N25" s="346"/>
    </row>
    <row r="26" spans="1:14" s="342" customFormat="1" ht="12" outlineLevel="1">
      <c r="A26" s="351"/>
      <c r="B26" s="352"/>
      <c r="C26" s="356" t="s">
        <v>52</v>
      </c>
      <c r="D26" s="357"/>
      <c r="E26" s="354"/>
      <c r="F26" s="355">
        <f>SUBTOTAL(9,F25:F25)</f>
        <v>6</v>
      </c>
      <c r="G26" s="355"/>
      <c r="H26" s="353"/>
      <c r="N26" s="346"/>
    </row>
    <row r="27" spans="1:14" s="342" customFormat="1" ht="12" outlineLevel="2">
      <c r="A27" s="341">
        <v>1</v>
      </c>
      <c r="B27" s="348" t="str">
        <f>VLOOKUP(A27,'[1]Data'!$O$4:$P$31,2)</f>
        <v>Green</v>
      </c>
      <c r="C27" s="348" t="str">
        <f>IF(MID('[1]1'!C$7,4,1)=" ",'[1]1'!C$7,IF(MID('[1]1'!C$7,2,1)=" ",TRIM(RIGHT('[1]1'!C$7,LEN('[1]1'!C$7)-2))&amp;" "&amp;LEFT('[1]1'!C$7,1),'[1]1'!C$7))</f>
        <v>Rowe A</v>
      </c>
      <c r="D27" s="342" t="s">
        <v>286</v>
      </c>
      <c r="E27" s="349">
        <v>41924</v>
      </c>
      <c r="F27" s="344">
        <f>VLOOKUP(G27,'[1]Data'!$U$4:$V$9,2,FALSE)</f>
        <v>4</v>
      </c>
      <c r="G27" s="344">
        <v>3</v>
      </c>
      <c r="H27" s="342" t="str">
        <f>TEXT(G27,"0")&amp;" "&amp;B27</f>
        <v>3 Green</v>
      </c>
      <c r="N27" s="346"/>
    </row>
    <row r="28" spans="1:14" s="342" customFormat="1" ht="12" outlineLevel="2">
      <c r="A28" s="341">
        <v>1</v>
      </c>
      <c r="B28" s="348" t="str">
        <f>VLOOKUP(A28,'[1]Data'!$O$4:$P$31,2)</f>
        <v>Green</v>
      </c>
      <c r="C28" s="348" t="str">
        <f>IF(MID('[1]1'!C$6,4,1)=" ",'[1]1'!C$6,IF(MID('[1]1'!C$6,2,1)=" ",TRIM(RIGHT('[1]1'!C$6,LEN('[1]1'!C$6)-2))&amp;" "&amp;LEFT('[1]1'!C$6,1),'[1]1'!C$6))</f>
        <v>Rowe A</v>
      </c>
      <c r="D28" s="342" t="s">
        <v>286</v>
      </c>
      <c r="E28" s="349">
        <v>41924</v>
      </c>
      <c r="F28" s="344">
        <f>VLOOKUP(G28,'[1]Data'!$U$4:$V$9,2,FALSE)</f>
        <v>5</v>
      </c>
      <c r="G28" s="344">
        <v>2</v>
      </c>
      <c r="H28" s="342" t="str">
        <f>TEXT(G28,"0")&amp;" "&amp;B28</f>
        <v>2 Green</v>
      </c>
      <c r="N28" s="346"/>
    </row>
    <row r="29" spans="1:14" s="342" customFormat="1" ht="12" outlineLevel="1">
      <c r="A29" s="341"/>
      <c r="B29" s="348"/>
      <c r="C29" s="350" t="s">
        <v>224</v>
      </c>
      <c r="E29" s="349"/>
      <c r="F29" s="344">
        <f>SUBTOTAL(9,F27:F28)</f>
        <v>9</v>
      </c>
      <c r="G29" s="344"/>
      <c r="N29" s="346"/>
    </row>
    <row r="30" spans="1:14" s="342" customFormat="1" ht="12" outlineLevel="2">
      <c r="A30" s="351">
        <v>1</v>
      </c>
      <c r="B30" s="352" t="s">
        <v>544</v>
      </c>
      <c r="C30" s="352" t="s">
        <v>128</v>
      </c>
      <c r="D30" s="353" t="s">
        <v>208</v>
      </c>
      <c r="E30" s="354">
        <v>42169</v>
      </c>
      <c r="F30" s="355">
        <v>5</v>
      </c>
      <c r="G30" s="355">
        <v>2</v>
      </c>
      <c r="H30" s="353" t="s">
        <v>547</v>
      </c>
      <c r="N30" s="346"/>
    </row>
    <row r="31" spans="1:14" s="342" customFormat="1" ht="12" outlineLevel="2">
      <c r="A31" s="341">
        <v>1</v>
      </c>
      <c r="B31" s="348" t="str">
        <f>VLOOKUP(A31,'[1]Data'!$O$4:$P$31,2)</f>
        <v>Green</v>
      </c>
      <c r="C31" s="348" t="str">
        <f>IF(MID('[1]1'!C$10,4,1)=" ",'[1]1'!C$10,IF(MID('[1]1'!C$10,2,1)=" ",TRIM(RIGHT('[1]1'!C$10,LEN('[1]1'!C$10)-2))&amp;" "&amp;LEFT('[1]1'!C$10,1),'[1]1'!C$10))</f>
        <v>Thurn P</v>
      </c>
      <c r="D31" s="342" t="s">
        <v>286</v>
      </c>
      <c r="E31" s="349">
        <v>41924</v>
      </c>
      <c r="F31" s="344">
        <f>VLOOKUP(G31,'[1]Data'!$U$4:$V$9,2,FALSE)</f>
        <v>1</v>
      </c>
      <c r="G31" s="344">
        <v>6</v>
      </c>
      <c r="H31" s="342" t="str">
        <f>TEXT(G31,"0")&amp;" "&amp;B31</f>
        <v>6 Green</v>
      </c>
      <c r="N31" s="346"/>
    </row>
    <row r="32" spans="1:14" s="342" customFormat="1" ht="12" outlineLevel="2">
      <c r="A32" s="341">
        <v>1</v>
      </c>
      <c r="B32" s="348" t="str">
        <f>VLOOKUP(A32,'[1]Data'!$O$4:$P$31,2)</f>
        <v>Green</v>
      </c>
      <c r="C32" s="348" t="str">
        <f>IF(MID('[1]1'!C$5,4,1)=" ",'[1]1'!C$5,IF(MID('[1]1'!C$5,2,1)=" ",TRIM(RIGHT('[1]1'!C$5,LEN('[1]1'!C$5)-2))&amp;" "&amp;LEFT('[1]1'!C$5,1),'[1]1'!C$5))</f>
        <v>Thurn P</v>
      </c>
      <c r="D32" s="342" t="s">
        <v>286</v>
      </c>
      <c r="E32" s="349">
        <v>41924</v>
      </c>
      <c r="F32" s="344">
        <f>VLOOKUP(G32,'[1]Data'!$U$4:$V$9,2,FALSE)</f>
        <v>6</v>
      </c>
      <c r="G32" s="344">
        <v>1</v>
      </c>
      <c r="H32" s="342" t="str">
        <f>TEXT(G32,"0")&amp;" "&amp;B32</f>
        <v>1 Green</v>
      </c>
      <c r="N32" s="346"/>
    </row>
    <row r="33" spans="1:14" s="342" customFormat="1" ht="12" outlineLevel="1">
      <c r="A33" s="341"/>
      <c r="B33" s="348"/>
      <c r="C33" s="350" t="s">
        <v>129</v>
      </c>
      <c r="E33" s="349"/>
      <c r="F33" s="344">
        <f>SUBTOTAL(9,F30:F32)</f>
        <v>12</v>
      </c>
      <c r="G33" s="344"/>
      <c r="N33" s="346"/>
    </row>
    <row r="34" spans="1:14" s="342" customFormat="1" ht="12" outlineLevel="2">
      <c r="A34" s="351">
        <v>2</v>
      </c>
      <c r="B34" s="352" t="s">
        <v>551</v>
      </c>
      <c r="C34" s="352" t="s">
        <v>385</v>
      </c>
      <c r="D34" s="353" t="s">
        <v>208</v>
      </c>
      <c r="E34" s="354">
        <v>42169</v>
      </c>
      <c r="F34" s="355">
        <v>4</v>
      </c>
      <c r="G34" s="355">
        <v>3</v>
      </c>
      <c r="H34" s="353" t="s">
        <v>556</v>
      </c>
      <c r="N34" s="346"/>
    </row>
    <row r="35" spans="1:14" s="342" customFormat="1" ht="12" outlineLevel="1">
      <c r="A35" s="351"/>
      <c r="B35" s="352"/>
      <c r="C35" s="356" t="s">
        <v>386</v>
      </c>
      <c r="D35" s="353"/>
      <c r="E35" s="354"/>
      <c r="F35" s="355">
        <f>SUBTOTAL(9,F34:F34)</f>
        <v>4</v>
      </c>
      <c r="G35" s="355"/>
      <c r="H35" s="353"/>
      <c r="N35" s="346"/>
    </row>
    <row r="36" spans="1:14" s="342" customFormat="1" ht="12" outlineLevel="2">
      <c r="A36" s="341">
        <v>2</v>
      </c>
      <c r="B36" s="342" t="s">
        <v>551</v>
      </c>
      <c r="C36" s="342" t="s">
        <v>1800</v>
      </c>
      <c r="D36" s="342" t="s">
        <v>290</v>
      </c>
      <c r="E36" s="343">
        <v>42064</v>
      </c>
      <c r="F36" s="344">
        <v>3</v>
      </c>
      <c r="G36" s="344">
        <v>4</v>
      </c>
      <c r="H36" s="342" t="s">
        <v>554</v>
      </c>
      <c r="N36" s="346"/>
    </row>
    <row r="37" spans="1:14" s="342" customFormat="1" ht="12" outlineLevel="1">
      <c r="A37" s="341"/>
      <c r="C37" s="347" t="s">
        <v>1801</v>
      </c>
      <c r="E37" s="343"/>
      <c r="F37" s="344">
        <f>SUBTOTAL(9,F36:F36)</f>
        <v>3</v>
      </c>
      <c r="G37" s="344"/>
      <c r="N37" s="346"/>
    </row>
    <row r="38" spans="1:14" s="342" customFormat="1" ht="12" outlineLevel="2">
      <c r="A38" s="341">
        <v>2</v>
      </c>
      <c r="B38" s="342" t="s">
        <v>551</v>
      </c>
      <c r="C38" s="342" t="s">
        <v>334</v>
      </c>
      <c r="D38" s="342" t="s">
        <v>290</v>
      </c>
      <c r="E38" s="343">
        <v>42064</v>
      </c>
      <c r="F38" s="344">
        <v>5</v>
      </c>
      <c r="G38" s="344">
        <v>2</v>
      </c>
      <c r="H38" s="342" t="s">
        <v>557</v>
      </c>
      <c r="N38" s="346"/>
    </row>
    <row r="39" spans="1:14" s="342" customFormat="1" ht="12" outlineLevel="2">
      <c r="A39" s="341">
        <v>2</v>
      </c>
      <c r="B39" s="342" t="s">
        <v>551</v>
      </c>
      <c r="C39" s="342" t="s">
        <v>334</v>
      </c>
      <c r="D39" s="342" t="s">
        <v>290</v>
      </c>
      <c r="E39" s="343">
        <v>42064</v>
      </c>
      <c r="F39" s="344">
        <v>2</v>
      </c>
      <c r="G39" s="344">
        <v>5</v>
      </c>
      <c r="H39" s="342" t="s">
        <v>555</v>
      </c>
      <c r="N39" s="346"/>
    </row>
    <row r="40" spans="1:14" s="342" customFormat="1" ht="12" outlineLevel="1">
      <c r="A40" s="341"/>
      <c r="C40" s="347" t="s">
        <v>335</v>
      </c>
      <c r="E40" s="343"/>
      <c r="F40" s="344">
        <f>SUBTOTAL(9,F38:F39)</f>
        <v>7</v>
      </c>
      <c r="G40" s="344"/>
      <c r="N40" s="346"/>
    </row>
    <row r="41" spans="1:14" s="342" customFormat="1" ht="12" outlineLevel="2">
      <c r="A41" s="341">
        <v>2</v>
      </c>
      <c r="B41" s="348" t="str">
        <f>VLOOKUP(A41,'[1]Data'!$O$4:$P$31,2)</f>
        <v>Grey Green</v>
      </c>
      <c r="C41" s="348" t="str">
        <f>IF(MID('[1]2'!C$10,4,1)=" ",'[1]2'!C$10,IF(MID('[1]2'!C$10,2,1)=" ",TRIM(RIGHT('[1]2'!C$10,LEN('[1]2'!C$10)-2))&amp;" "&amp;LEFT('[1]2'!C$10,1),'[1]2'!C$10))</f>
        <v>Hall M</v>
      </c>
      <c r="D41" s="342" t="s">
        <v>286</v>
      </c>
      <c r="E41" s="349">
        <v>41924</v>
      </c>
      <c r="F41" s="344">
        <f>VLOOKUP(G41,'[1]Data'!$U$4:$V$9,2,FALSE)</f>
        <v>1</v>
      </c>
      <c r="G41" s="344">
        <v>6</v>
      </c>
      <c r="H41" s="342" t="str">
        <f>TEXT(G41,"0")&amp;" "&amp;B41</f>
        <v>6 Grey Green</v>
      </c>
      <c r="N41" s="346"/>
    </row>
    <row r="42" spans="1:14" s="342" customFormat="1" ht="12" outlineLevel="1">
      <c r="A42" s="341"/>
      <c r="B42" s="348"/>
      <c r="C42" s="350" t="s">
        <v>67</v>
      </c>
      <c r="E42" s="349"/>
      <c r="F42" s="344">
        <f>SUBTOTAL(9,F41:F41)</f>
        <v>1</v>
      </c>
      <c r="G42" s="344"/>
      <c r="N42" s="346"/>
    </row>
    <row r="43" spans="1:14" s="342" customFormat="1" ht="12" outlineLevel="2">
      <c r="A43" s="341">
        <v>2</v>
      </c>
      <c r="B43" s="342" t="s">
        <v>551</v>
      </c>
      <c r="C43" s="342" t="s">
        <v>59</v>
      </c>
      <c r="D43" s="342" t="s">
        <v>290</v>
      </c>
      <c r="E43" s="343">
        <v>42064</v>
      </c>
      <c r="F43" s="344">
        <v>1</v>
      </c>
      <c r="G43" s="344">
        <v>6</v>
      </c>
      <c r="H43" s="342" t="s">
        <v>552</v>
      </c>
      <c r="N43" s="346"/>
    </row>
    <row r="44" spans="1:14" s="342" customFormat="1" ht="12" outlineLevel="1">
      <c r="A44" s="341"/>
      <c r="C44" s="347" t="s">
        <v>64</v>
      </c>
      <c r="E44" s="343"/>
      <c r="F44" s="344">
        <f>SUBTOTAL(9,F43:F43)</f>
        <v>1</v>
      </c>
      <c r="G44" s="344"/>
      <c r="N44" s="346"/>
    </row>
    <row r="45" spans="1:14" s="342" customFormat="1" ht="12" outlineLevel="2">
      <c r="A45" s="341">
        <v>2</v>
      </c>
      <c r="B45" s="348" t="str">
        <f>VLOOKUP(A45,'[1]Data'!$O$4:$P$31,2)</f>
        <v>Grey Green</v>
      </c>
      <c r="C45" s="348" t="str">
        <f>IF(MID('[1]2'!C$8,4,1)=" ",'[1]2'!C$8,IF(MID('[1]2'!C$8,2,1)=" ",TRIM(RIGHT('[1]2'!C$8,LEN('[1]2'!C$8)-2))&amp;" "&amp;LEFT('[1]2'!C$8,1),'[1]2'!C$8))</f>
        <v>Leong J</v>
      </c>
      <c r="D45" s="342" t="s">
        <v>286</v>
      </c>
      <c r="E45" s="349">
        <v>41924</v>
      </c>
      <c r="F45" s="344">
        <f>VLOOKUP(G45,'[1]Data'!$U$4:$V$9,2,FALSE)</f>
        <v>3</v>
      </c>
      <c r="G45" s="344">
        <v>4</v>
      </c>
      <c r="H45" s="342" t="str">
        <f>TEXT(G45,"0")&amp;" "&amp;B45</f>
        <v>4 Grey Green</v>
      </c>
      <c r="N45" s="346"/>
    </row>
    <row r="46" spans="1:14" s="342" customFormat="1" ht="12" outlineLevel="2">
      <c r="A46" s="341">
        <v>2</v>
      </c>
      <c r="B46" s="348" t="str">
        <f>VLOOKUP(A46,'[1]Data'!$O$4:$P$31,2)</f>
        <v>Grey Green</v>
      </c>
      <c r="C46" s="348" t="str">
        <f>IF(MID('[1]2'!C$7,4,1)=" ",'[1]2'!C$7,IF(MID('[1]2'!C$7,2,1)=" ",TRIM(RIGHT('[1]2'!C$7,LEN('[1]2'!C$7)-2))&amp;" "&amp;LEFT('[1]2'!C$7,1),'[1]2'!C$7))</f>
        <v>Leong J</v>
      </c>
      <c r="D46" s="342" t="s">
        <v>286</v>
      </c>
      <c r="E46" s="349">
        <v>41924</v>
      </c>
      <c r="F46" s="344">
        <f>VLOOKUP(G46,'[1]Data'!$U$4:$V$9,2,FALSE)</f>
        <v>4</v>
      </c>
      <c r="G46" s="344">
        <v>3</v>
      </c>
      <c r="H46" s="342" t="str">
        <f>TEXT(G46,"0")&amp;" "&amp;B46</f>
        <v>3 Grey Green</v>
      </c>
      <c r="N46" s="346"/>
    </row>
    <row r="47" spans="1:14" s="342" customFormat="1" ht="12" outlineLevel="2">
      <c r="A47" s="341">
        <v>2</v>
      </c>
      <c r="B47" s="348" t="str">
        <f>VLOOKUP(A47,'[1]Data'!$O$4:$P$31,2)</f>
        <v>Grey Green</v>
      </c>
      <c r="C47" s="348" t="str">
        <f>IF(MID('[1]2'!C$5,4,1)=" ",'[1]2'!C$5,IF(MID('[1]2'!C$5,2,1)=" ",TRIM(RIGHT('[1]2'!C$5,LEN('[1]2'!C$5)-2))&amp;" "&amp;LEFT('[1]2'!C$5,1),'[1]2'!C$5))</f>
        <v>Leong J</v>
      </c>
      <c r="D47" s="342" t="s">
        <v>286</v>
      </c>
      <c r="E47" s="349">
        <v>41924</v>
      </c>
      <c r="F47" s="344">
        <f>VLOOKUP(G47,'[1]Data'!$U$4:$V$9,2,FALSE)</f>
        <v>6</v>
      </c>
      <c r="G47" s="344">
        <v>1</v>
      </c>
      <c r="H47" s="342" t="str">
        <f>TEXT(G47,"0")&amp;" "&amp;B47</f>
        <v>1 Grey Green</v>
      </c>
      <c r="N47" s="346"/>
    </row>
    <row r="48" spans="1:14" s="342" customFormat="1" ht="12" outlineLevel="2">
      <c r="A48" s="351">
        <v>2</v>
      </c>
      <c r="B48" s="352" t="s">
        <v>551</v>
      </c>
      <c r="C48" s="352" t="s">
        <v>158</v>
      </c>
      <c r="D48" s="353" t="s">
        <v>208</v>
      </c>
      <c r="E48" s="354">
        <v>42169</v>
      </c>
      <c r="F48" s="355">
        <v>5</v>
      </c>
      <c r="G48" s="355">
        <v>2</v>
      </c>
      <c r="H48" s="353" t="s">
        <v>557</v>
      </c>
      <c r="N48" s="346"/>
    </row>
    <row r="49" spans="1:14" s="342" customFormat="1" ht="12" outlineLevel="2">
      <c r="A49" s="351">
        <v>2</v>
      </c>
      <c r="B49" s="352" t="s">
        <v>551</v>
      </c>
      <c r="C49" s="352" t="s">
        <v>158</v>
      </c>
      <c r="D49" s="353" t="s">
        <v>208</v>
      </c>
      <c r="E49" s="354">
        <v>42169</v>
      </c>
      <c r="F49" s="355">
        <v>1</v>
      </c>
      <c r="G49" s="355">
        <v>6</v>
      </c>
      <c r="H49" s="353" t="s">
        <v>552</v>
      </c>
      <c r="N49" s="346"/>
    </row>
    <row r="50" spans="1:14" s="376" customFormat="1" ht="12" outlineLevel="1">
      <c r="A50" s="380"/>
      <c r="B50" s="381"/>
      <c r="C50" s="381" t="s">
        <v>160</v>
      </c>
      <c r="D50" s="173" t="s">
        <v>834</v>
      </c>
      <c r="E50" s="382"/>
      <c r="F50" s="383">
        <f>SUBTOTAL(9,F45:F49)</f>
        <v>19</v>
      </c>
      <c r="G50" s="383"/>
      <c r="H50" s="384"/>
      <c r="N50" s="379"/>
    </row>
    <row r="51" spans="1:14" s="342" customFormat="1" ht="12" outlineLevel="2">
      <c r="A51" s="341">
        <v>2</v>
      </c>
      <c r="B51" s="342" t="s">
        <v>551</v>
      </c>
      <c r="C51" s="342" t="s">
        <v>210</v>
      </c>
      <c r="D51" s="342" t="s">
        <v>290</v>
      </c>
      <c r="E51" s="343">
        <v>42064</v>
      </c>
      <c r="F51" s="344">
        <v>4</v>
      </c>
      <c r="G51" s="344">
        <v>3</v>
      </c>
      <c r="H51" s="342" t="s">
        <v>556</v>
      </c>
      <c r="N51" s="346"/>
    </row>
    <row r="52" spans="1:14" s="342" customFormat="1" ht="12" outlineLevel="1">
      <c r="A52" s="341"/>
      <c r="C52" s="347" t="s">
        <v>211</v>
      </c>
      <c r="E52" s="343"/>
      <c r="F52" s="344">
        <f>SUBTOTAL(9,F51:F51)</f>
        <v>4</v>
      </c>
      <c r="G52" s="344"/>
      <c r="N52" s="346"/>
    </row>
    <row r="53" spans="1:14" s="342" customFormat="1" ht="12" outlineLevel="2">
      <c r="A53" s="351">
        <v>2</v>
      </c>
      <c r="B53" s="352" t="s">
        <v>551</v>
      </c>
      <c r="C53" s="352" t="s">
        <v>37</v>
      </c>
      <c r="D53" s="353" t="s">
        <v>208</v>
      </c>
      <c r="E53" s="354">
        <v>42169</v>
      </c>
      <c r="F53" s="355">
        <v>3</v>
      </c>
      <c r="G53" s="355">
        <v>4</v>
      </c>
      <c r="H53" s="353" t="s">
        <v>554</v>
      </c>
      <c r="N53" s="346"/>
    </row>
    <row r="54" spans="1:14" s="342" customFormat="1" ht="12" outlineLevel="1">
      <c r="A54" s="351"/>
      <c r="B54" s="352"/>
      <c r="C54" s="356" t="s">
        <v>38</v>
      </c>
      <c r="D54" s="353"/>
      <c r="E54" s="354"/>
      <c r="F54" s="355">
        <f>SUBTOTAL(9,F53:F53)</f>
        <v>3</v>
      </c>
      <c r="G54" s="355"/>
      <c r="H54" s="353"/>
      <c r="N54" s="346"/>
    </row>
    <row r="55" spans="1:14" s="342" customFormat="1" ht="12" outlineLevel="2">
      <c r="A55" s="341">
        <v>2</v>
      </c>
      <c r="B55" s="348" t="str">
        <f>VLOOKUP(A55,'[1]Data'!$O$4:$P$31,2)</f>
        <v>Grey Green</v>
      </c>
      <c r="C55" s="348" t="str">
        <f>IF(MID('[1]2'!C$9,4,1)=" ",'[1]2'!C$9,IF(MID('[1]2'!C$9,2,1)=" ",TRIM(RIGHT('[1]2'!C$9,LEN('[1]2'!C$9)-2))&amp;" "&amp;LEFT('[1]2'!C$9,1),'[1]2'!C$9))</f>
        <v>Richardson L</v>
      </c>
      <c r="D55" s="342" t="s">
        <v>286</v>
      </c>
      <c r="E55" s="349">
        <v>41924</v>
      </c>
      <c r="F55" s="344">
        <v>2</v>
      </c>
      <c r="G55" s="344">
        <v>5</v>
      </c>
      <c r="H55" s="342" t="str">
        <f>TEXT(G55,"0")&amp;" "&amp;B55</f>
        <v>5 Grey Green</v>
      </c>
      <c r="N55" s="346"/>
    </row>
    <row r="56" spans="1:14" s="342" customFormat="1" ht="12" outlineLevel="1">
      <c r="A56" s="341"/>
      <c r="B56" s="348"/>
      <c r="C56" s="350" t="s">
        <v>383</v>
      </c>
      <c r="E56" s="349"/>
      <c r="F56" s="344">
        <f>SUBTOTAL(9,F55:F55)</f>
        <v>2</v>
      </c>
      <c r="G56" s="344"/>
      <c r="N56" s="346"/>
    </row>
    <row r="57" spans="1:14" s="342" customFormat="1" ht="12" outlineLevel="2">
      <c r="A57" s="341">
        <v>2</v>
      </c>
      <c r="B57" s="342" t="s">
        <v>551</v>
      </c>
      <c r="C57" s="342" t="s">
        <v>307</v>
      </c>
      <c r="D57" s="342" t="s">
        <v>290</v>
      </c>
      <c r="E57" s="343">
        <v>42064</v>
      </c>
      <c r="F57" s="344">
        <v>6</v>
      </c>
      <c r="G57" s="344">
        <v>1</v>
      </c>
      <c r="H57" s="342" t="s">
        <v>553</v>
      </c>
      <c r="N57" s="346"/>
    </row>
    <row r="58" spans="1:14" s="342" customFormat="1" ht="12" outlineLevel="1">
      <c r="A58" s="341"/>
      <c r="C58" s="347" t="s">
        <v>224</v>
      </c>
      <c r="E58" s="343"/>
      <c r="F58" s="344">
        <f>SUBTOTAL(9,F57:F57)</f>
        <v>6</v>
      </c>
      <c r="G58" s="344"/>
      <c r="N58" s="346"/>
    </row>
    <row r="59" spans="1:14" s="342" customFormat="1" ht="12" outlineLevel="2">
      <c r="A59" s="341">
        <v>2</v>
      </c>
      <c r="B59" s="348" t="str">
        <f>VLOOKUP(A59,'[1]Data'!$O$4:$P$31,2)</f>
        <v>Grey Green</v>
      </c>
      <c r="C59" s="348" t="str">
        <f>IF(MID('[1]2'!C$6,4,1)=" ",'[1]2'!C$6,IF(MID('[1]2'!C$6,2,1)=" ",TRIM(RIGHT('[1]2'!C$6,LEN('[1]2'!C$6)-2))&amp;" "&amp;LEFT('[1]2'!C$6,1),'[1]2'!C$6))</f>
        <v>Sheppard &amp; Flanagan</v>
      </c>
      <c r="D59" s="342" t="s">
        <v>286</v>
      </c>
      <c r="E59" s="349">
        <v>41924</v>
      </c>
      <c r="F59" s="344">
        <f>VLOOKUP(G59,'[1]Data'!$U$4:$V$9,2,FALSE)</f>
        <v>5</v>
      </c>
      <c r="G59" s="344">
        <v>2</v>
      </c>
      <c r="H59" s="342" t="str">
        <f>TEXT(G59,"0")&amp;" "&amp;B59</f>
        <v>2 Grey Green</v>
      </c>
      <c r="N59" s="346"/>
    </row>
    <row r="60" spans="1:14" s="342" customFormat="1" ht="12" outlineLevel="2">
      <c r="A60" s="351">
        <v>2</v>
      </c>
      <c r="B60" s="352" t="s">
        <v>551</v>
      </c>
      <c r="C60" s="352" t="s">
        <v>277</v>
      </c>
      <c r="D60" s="353" t="s">
        <v>208</v>
      </c>
      <c r="E60" s="354">
        <v>42169</v>
      </c>
      <c r="F60" s="355">
        <v>6</v>
      </c>
      <c r="G60" s="355">
        <v>1</v>
      </c>
      <c r="H60" s="353" t="s">
        <v>553</v>
      </c>
      <c r="N60" s="346"/>
    </row>
    <row r="61" spans="1:14" s="342" customFormat="1" ht="12" outlineLevel="2">
      <c r="A61" s="351">
        <v>2</v>
      </c>
      <c r="B61" s="352" t="s">
        <v>551</v>
      </c>
      <c r="C61" s="352" t="s">
        <v>277</v>
      </c>
      <c r="D61" s="353" t="s">
        <v>242</v>
      </c>
      <c r="E61" s="354">
        <v>42176</v>
      </c>
      <c r="F61" s="355">
        <v>1</v>
      </c>
      <c r="G61" s="355">
        <v>6</v>
      </c>
      <c r="H61" s="353" t="s">
        <v>552</v>
      </c>
      <c r="N61" s="346"/>
    </row>
    <row r="62" spans="1:14" s="342" customFormat="1" ht="12" outlineLevel="1">
      <c r="A62" s="351"/>
      <c r="B62" s="352"/>
      <c r="C62" s="356" t="s">
        <v>282</v>
      </c>
      <c r="D62" s="353"/>
      <c r="E62" s="354"/>
      <c r="F62" s="355">
        <f>SUBTOTAL(9,F59:F61)</f>
        <v>12</v>
      </c>
      <c r="G62" s="355"/>
      <c r="H62" s="353"/>
      <c r="N62" s="346"/>
    </row>
    <row r="63" spans="1:14" s="342" customFormat="1" ht="12" outlineLevel="2">
      <c r="A63" s="351">
        <v>2</v>
      </c>
      <c r="B63" s="352" t="s">
        <v>551</v>
      </c>
      <c r="C63" s="352" t="s">
        <v>128</v>
      </c>
      <c r="D63" s="353" t="s">
        <v>208</v>
      </c>
      <c r="E63" s="354">
        <v>42169</v>
      </c>
      <c r="F63" s="355">
        <v>2</v>
      </c>
      <c r="G63" s="355">
        <v>5</v>
      </c>
      <c r="H63" s="353" t="s">
        <v>555</v>
      </c>
      <c r="N63" s="346"/>
    </row>
    <row r="64" spans="1:14" s="342" customFormat="1" ht="12" outlineLevel="1">
      <c r="A64" s="351"/>
      <c r="B64" s="352"/>
      <c r="C64" s="356" t="s">
        <v>129</v>
      </c>
      <c r="D64" s="353"/>
      <c r="E64" s="354"/>
      <c r="F64" s="355">
        <f>SUBTOTAL(9,F63:F63)</f>
        <v>2</v>
      </c>
      <c r="G64" s="355"/>
      <c r="H64" s="353"/>
      <c r="N64" s="346"/>
    </row>
    <row r="65" spans="1:14" s="342" customFormat="1" ht="12" outlineLevel="2">
      <c r="A65" s="351">
        <v>3</v>
      </c>
      <c r="B65" s="352" t="s">
        <v>558</v>
      </c>
      <c r="C65" s="352" t="s">
        <v>742</v>
      </c>
      <c r="D65" s="353" t="s">
        <v>208</v>
      </c>
      <c r="E65" s="354">
        <v>42169</v>
      </c>
      <c r="F65" s="355">
        <v>5</v>
      </c>
      <c r="G65" s="355">
        <v>2</v>
      </c>
      <c r="H65" s="353" t="s">
        <v>560</v>
      </c>
      <c r="N65" s="346"/>
    </row>
    <row r="66" spans="1:14" s="342" customFormat="1" ht="12" outlineLevel="2">
      <c r="A66" s="351">
        <v>3</v>
      </c>
      <c r="B66" s="352" t="s">
        <v>558</v>
      </c>
      <c r="C66" s="352" t="s">
        <v>742</v>
      </c>
      <c r="D66" s="353" t="s">
        <v>208</v>
      </c>
      <c r="E66" s="354">
        <v>42169</v>
      </c>
      <c r="F66" s="355">
        <v>3</v>
      </c>
      <c r="G66" s="355">
        <v>4</v>
      </c>
      <c r="H66" s="353" t="s">
        <v>561</v>
      </c>
      <c r="N66" s="346"/>
    </row>
    <row r="67" spans="1:14" s="342" customFormat="1" ht="12" outlineLevel="2">
      <c r="A67" s="351">
        <v>3</v>
      </c>
      <c r="B67" s="352" t="s">
        <v>558</v>
      </c>
      <c r="C67" s="352" t="s">
        <v>742</v>
      </c>
      <c r="D67" s="353" t="s">
        <v>208</v>
      </c>
      <c r="E67" s="354">
        <v>42169</v>
      </c>
      <c r="F67" s="355">
        <v>1</v>
      </c>
      <c r="G67" s="355">
        <v>6</v>
      </c>
      <c r="H67" s="353" t="s">
        <v>564</v>
      </c>
      <c r="N67" s="346"/>
    </row>
    <row r="68" spans="1:14" s="342" customFormat="1" ht="12" outlineLevel="2">
      <c r="A68" s="351">
        <v>3</v>
      </c>
      <c r="B68" s="352" t="s">
        <v>558</v>
      </c>
      <c r="C68" s="352" t="s">
        <v>742</v>
      </c>
      <c r="D68" s="353" t="s">
        <v>242</v>
      </c>
      <c r="E68" s="354">
        <v>42176</v>
      </c>
      <c r="F68" s="355">
        <v>5</v>
      </c>
      <c r="G68" s="355">
        <v>2</v>
      </c>
      <c r="H68" s="353" t="s">
        <v>560</v>
      </c>
      <c r="N68" s="346"/>
    </row>
    <row r="69" spans="1:14" s="342" customFormat="1" ht="12" outlineLevel="2">
      <c r="A69" s="351">
        <v>3</v>
      </c>
      <c r="B69" s="352" t="s">
        <v>558</v>
      </c>
      <c r="C69" s="352" t="s">
        <v>742</v>
      </c>
      <c r="D69" s="353" t="s">
        <v>242</v>
      </c>
      <c r="E69" s="354">
        <v>42169</v>
      </c>
      <c r="F69" s="355">
        <v>4</v>
      </c>
      <c r="G69" s="355">
        <v>3</v>
      </c>
      <c r="H69" s="353" t="s">
        <v>559</v>
      </c>
      <c r="N69" s="346"/>
    </row>
    <row r="70" spans="1:14" s="376" customFormat="1" ht="12" outlineLevel="1">
      <c r="A70" s="380"/>
      <c r="B70" s="381"/>
      <c r="C70" s="381" t="s">
        <v>743</v>
      </c>
      <c r="D70" s="385" t="s">
        <v>834</v>
      </c>
      <c r="E70" s="382"/>
      <c r="F70" s="383">
        <f>SUBTOTAL(9,F65:F69)</f>
        <v>18</v>
      </c>
      <c r="G70" s="383"/>
      <c r="H70" s="384"/>
      <c r="N70" s="379"/>
    </row>
    <row r="71" spans="1:14" s="342" customFormat="1" ht="12" outlineLevel="2">
      <c r="A71" s="341">
        <v>3</v>
      </c>
      <c r="B71" s="342" t="s">
        <v>558</v>
      </c>
      <c r="C71" s="342" t="s">
        <v>254</v>
      </c>
      <c r="D71" s="342" t="s">
        <v>290</v>
      </c>
      <c r="E71" s="343">
        <v>42064</v>
      </c>
      <c r="F71" s="344">
        <v>3</v>
      </c>
      <c r="G71" s="344">
        <v>4</v>
      </c>
      <c r="H71" s="342" t="s">
        <v>561</v>
      </c>
      <c r="N71" s="346"/>
    </row>
    <row r="72" spans="1:14" s="342" customFormat="1" ht="12" outlineLevel="1">
      <c r="A72" s="341"/>
      <c r="C72" s="347" t="s">
        <v>255</v>
      </c>
      <c r="E72" s="343"/>
      <c r="F72" s="344">
        <f>SUBTOTAL(9,F71:F71)</f>
        <v>3</v>
      </c>
      <c r="G72" s="344"/>
      <c r="N72" s="346"/>
    </row>
    <row r="73" spans="1:14" s="342" customFormat="1" ht="12" outlineLevel="2">
      <c r="A73" s="351">
        <v>3</v>
      </c>
      <c r="B73" s="352" t="s">
        <v>558</v>
      </c>
      <c r="C73" s="352" t="s">
        <v>35</v>
      </c>
      <c r="D73" s="353" t="s">
        <v>208</v>
      </c>
      <c r="E73" s="354">
        <v>42169</v>
      </c>
      <c r="F73" s="355">
        <v>2</v>
      </c>
      <c r="G73" s="355">
        <v>5</v>
      </c>
      <c r="H73" s="353" t="s">
        <v>562</v>
      </c>
      <c r="N73" s="346"/>
    </row>
    <row r="74" spans="1:14" s="342" customFormat="1" ht="12" outlineLevel="1">
      <c r="A74" s="351"/>
      <c r="B74" s="352"/>
      <c r="C74" s="356" t="s">
        <v>36</v>
      </c>
      <c r="D74" s="353"/>
      <c r="E74" s="354"/>
      <c r="F74" s="355">
        <f>SUBTOTAL(9,F73:F73)</f>
        <v>2</v>
      </c>
      <c r="G74" s="355"/>
      <c r="H74" s="353"/>
      <c r="N74" s="346"/>
    </row>
    <row r="75" spans="1:14" s="342" customFormat="1" ht="12" outlineLevel="2">
      <c r="A75" s="341">
        <v>3</v>
      </c>
      <c r="B75" s="348" t="str">
        <f>VLOOKUP(A75,'[1]Data'!$O$4:$P$31,2)</f>
        <v>Blue</v>
      </c>
      <c r="C75" s="348" t="str">
        <f>IF(MID('[1]3'!C$5,4,1)=" ",'[1]3'!C$5,IF(MID('[1]3'!C$5,2,1)=" ",TRIM(RIGHT('[1]3'!C$5,LEN('[1]3'!C$5)-2))&amp;" "&amp;LEFT('[1]3'!C$5,1),'[1]3'!C$5))</f>
        <v>Ennis J</v>
      </c>
      <c r="D75" s="342" t="s">
        <v>286</v>
      </c>
      <c r="E75" s="349">
        <v>41924</v>
      </c>
      <c r="F75" s="344">
        <v>6</v>
      </c>
      <c r="G75" s="344">
        <v>1</v>
      </c>
      <c r="H75" s="342" t="str">
        <f>TEXT(G75,"0")&amp;" "&amp;B75</f>
        <v>1 Blue</v>
      </c>
      <c r="N75" s="346"/>
    </row>
    <row r="76" spans="1:14" s="342" customFormat="1" ht="12" outlineLevel="1">
      <c r="A76" s="341"/>
      <c r="B76" s="348"/>
      <c r="C76" s="350" t="s">
        <v>125</v>
      </c>
      <c r="E76" s="349"/>
      <c r="F76" s="344">
        <f>SUBTOTAL(9,F75:F75)</f>
        <v>6</v>
      </c>
      <c r="G76" s="344"/>
      <c r="N76" s="346"/>
    </row>
    <row r="77" spans="1:14" s="342" customFormat="1" ht="12" outlineLevel="2">
      <c r="A77" s="341">
        <v>3</v>
      </c>
      <c r="B77" s="342" t="s">
        <v>558</v>
      </c>
      <c r="C77" s="342" t="s">
        <v>85</v>
      </c>
      <c r="D77" s="342" t="s">
        <v>290</v>
      </c>
      <c r="E77" s="343">
        <v>42064</v>
      </c>
      <c r="F77" s="344">
        <v>5</v>
      </c>
      <c r="G77" s="344">
        <v>2</v>
      </c>
      <c r="H77" s="342" t="s">
        <v>560</v>
      </c>
      <c r="N77" s="346"/>
    </row>
    <row r="78" spans="1:14" s="342" customFormat="1" ht="12" outlineLevel="1">
      <c r="A78" s="341"/>
      <c r="C78" s="347" t="s">
        <v>87</v>
      </c>
      <c r="E78" s="343"/>
      <c r="F78" s="344">
        <f>SUBTOTAL(9,F77:F77)</f>
        <v>5</v>
      </c>
      <c r="G78" s="344"/>
      <c r="N78" s="346"/>
    </row>
    <row r="79" spans="1:14" s="342" customFormat="1" ht="12" outlineLevel="2">
      <c r="A79" s="341">
        <v>3</v>
      </c>
      <c r="B79" s="342" t="s">
        <v>558</v>
      </c>
      <c r="C79" s="342" t="s">
        <v>126</v>
      </c>
      <c r="D79" s="342" t="s">
        <v>290</v>
      </c>
      <c r="E79" s="343">
        <v>42064</v>
      </c>
      <c r="F79" s="344">
        <v>1</v>
      </c>
      <c r="G79" s="344">
        <v>6</v>
      </c>
      <c r="H79" s="342" t="s">
        <v>564</v>
      </c>
      <c r="N79" s="346"/>
    </row>
    <row r="80" spans="1:14" s="342" customFormat="1" ht="12" outlineLevel="1">
      <c r="A80" s="341"/>
      <c r="C80" s="347" t="s">
        <v>127</v>
      </c>
      <c r="E80" s="343"/>
      <c r="F80" s="344">
        <f>SUBTOTAL(9,F79:F79)</f>
        <v>1</v>
      </c>
      <c r="G80" s="344"/>
      <c r="N80" s="346"/>
    </row>
    <row r="81" spans="1:14" s="342" customFormat="1" ht="12" outlineLevel="2">
      <c r="A81" s="341">
        <v>3</v>
      </c>
      <c r="B81" s="348" t="str">
        <f>VLOOKUP(A81,'[1]Data'!$O$4:$P$31,2)</f>
        <v>Blue</v>
      </c>
      <c r="C81" s="348" t="str">
        <f>IF(MID('[1]3'!C$7,4,1)=" ",'[1]3'!C$7,IF(MID('[1]3'!C$7,2,1)=" ",TRIM(RIGHT('[1]3'!C$7,LEN('[1]3'!C$7)-2))&amp;" "&amp;LEFT('[1]3'!C$7,1),'[1]3'!C$7))</f>
        <v>Leong J</v>
      </c>
      <c r="D81" s="342" t="s">
        <v>286</v>
      </c>
      <c r="E81" s="349">
        <v>41924</v>
      </c>
      <c r="F81" s="344">
        <f>VLOOKUP(G81,'[1]Data'!$U$4:$V$9,2,FALSE)</f>
        <v>4</v>
      </c>
      <c r="G81" s="344">
        <v>3</v>
      </c>
      <c r="H81" s="342" t="str">
        <f>TEXT(G81,"0")&amp;" "&amp;B81</f>
        <v>3 Blue</v>
      </c>
      <c r="N81" s="346"/>
    </row>
    <row r="82" spans="1:14" s="342" customFormat="1" ht="12" outlineLevel="2">
      <c r="A82" s="351">
        <v>3</v>
      </c>
      <c r="B82" s="352" t="s">
        <v>558</v>
      </c>
      <c r="C82" s="352" t="s">
        <v>158</v>
      </c>
      <c r="D82" s="353" t="s">
        <v>208</v>
      </c>
      <c r="E82" s="354">
        <v>42169</v>
      </c>
      <c r="F82" s="355">
        <v>6</v>
      </c>
      <c r="G82" s="355">
        <v>1</v>
      </c>
      <c r="H82" s="353" t="s">
        <v>563</v>
      </c>
      <c r="N82" s="346"/>
    </row>
    <row r="83" spans="1:14" s="342" customFormat="1" ht="12" outlineLevel="1">
      <c r="A83" s="351"/>
      <c r="B83" s="352"/>
      <c r="C83" s="356" t="s">
        <v>160</v>
      </c>
      <c r="D83" s="353"/>
      <c r="E83" s="354"/>
      <c r="F83" s="355">
        <f>SUBTOTAL(9,F81:F82)</f>
        <v>10</v>
      </c>
      <c r="G83" s="355"/>
      <c r="H83" s="353"/>
      <c r="N83" s="346"/>
    </row>
    <row r="84" spans="1:14" s="342" customFormat="1" ht="12" outlineLevel="2">
      <c r="A84" s="341">
        <v>3</v>
      </c>
      <c r="B84" s="342" t="s">
        <v>558</v>
      </c>
      <c r="C84" s="342" t="s">
        <v>1396</v>
      </c>
      <c r="D84" s="342" t="s">
        <v>290</v>
      </c>
      <c r="E84" s="343">
        <v>42064</v>
      </c>
      <c r="F84" s="344">
        <v>2</v>
      </c>
      <c r="G84" s="344">
        <v>5</v>
      </c>
      <c r="H84" s="342" t="s">
        <v>562</v>
      </c>
      <c r="N84" s="346"/>
    </row>
    <row r="85" spans="1:14" s="342" customFormat="1" ht="12" outlineLevel="1">
      <c r="A85" s="341"/>
      <c r="C85" s="347" t="s">
        <v>1399</v>
      </c>
      <c r="E85" s="343"/>
      <c r="F85" s="344">
        <f>SUBTOTAL(9,F84:F84)</f>
        <v>2</v>
      </c>
      <c r="G85" s="344"/>
      <c r="N85" s="346"/>
    </row>
    <row r="86" spans="1:14" s="342" customFormat="1" ht="12" outlineLevel="2">
      <c r="A86" s="341">
        <v>3</v>
      </c>
      <c r="B86" s="348" t="str">
        <f>VLOOKUP(A86,'[1]Data'!$O$4:$P$31,2)</f>
        <v>Blue</v>
      </c>
      <c r="C86" s="348" t="str">
        <f>IF(MID('[1]3'!C$8,4,1)=" ",'[1]3'!C$8,IF(MID('[1]3'!C$8,2,1)=" ",TRIM(RIGHT('[1]3'!C$8,LEN('[1]3'!C$8)-2))&amp;" "&amp;LEFT('[1]3'!C$8,1),'[1]3'!C$8))</f>
        <v>Morris &amp; Bond</v>
      </c>
      <c r="D86" s="342" t="s">
        <v>286</v>
      </c>
      <c r="E86" s="349">
        <v>41924</v>
      </c>
      <c r="F86" s="344">
        <v>3</v>
      </c>
      <c r="G86" s="344">
        <v>4</v>
      </c>
      <c r="H86" s="342" t="str">
        <f>TEXT(G86,"0")&amp;" "&amp;B86</f>
        <v>4 Blue</v>
      </c>
      <c r="N86" s="346"/>
    </row>
    <row r="87" spans="1:14" s="342" customFormat="1" ht="12" outlineLevel="1">
      <c r="A87" s="341"/>
      <c r="B87" s="348"/>
      <c r="C87" s="350" t="s">
        <v>22</v>
      </c>
      <c r="E87" s="349"/>
      <c r="F87" s="344">
        <f>SUBTOTAL(9,F86:F86)</f>
        <v>3</v>
      </c>
      <c r="G87" s="344"/>
      <c r="N87" s="346"/>
    </row>
    <row r="88" spans="1:14" s="342" customFormat="1" ht="12" outlineLevel="2">
      <c r="A88" s="351">
        <v>3</v>
      </c>
      <c r="B88" s="352" t="s">
        <v>558</v>
      </c>
      <c r="C88" s="352" t="s">
        <v>381</v>
      </c>
      <c r="D88" s="353" t="s">
        <v>208</v>
      </c>
      <c r="E88" s="354">
        <v>42169</v>
      </c>
      <c r="F88" s="355">
        <v>4</v>
      </c>
      <c r="G88" s="355">
        <v>3</v>
      </c>
      <c r="H88" s="353" t="s">
        <v>559</v>
      </c>
      <c r="N88" s="346"/>
    </row>
    <row r="89" spans="1:14" s="342" customFormat="1" ht="12" outlineLevel="1">
      <c r="A89" s="351"/>
      <c r="B89" s="352"/>
      <c r="C89" s="356" t="s">
        <v>383</v>
      </c>
      <c r="D89" s="353"/>
      <c r="E89" s="354"/>
      <c r="F89" s="355">
        <f>SUBTOTAL(9,F88:F88)</f>
        <v>4</v>
      </c>
      <c r="G89" s="355"/>
      <c r="H89" s="353"/>
      <c r="N89" s="346"/>
    </row>
    <row r="90" spans="1:14" s="342" customFormat="1" ht="12" outlineLevel="2">
      <c r="A90" s="341">
        <v>3</v>
      </c>
      <c r="B90" s="342" t="s">
        <v>558</v>
      </c>
      <c r="C90" s="342" t="s">
        <v>227</v>
      </c>
      <c r="D90" s="342" t="s">
        <v>290</v>
      </c>
      <c r="E90" s="343">
        <v>42064</v>
      </c>
      <c r="F90" s="344">
        <v>4</v>
      </c>
      <c r="G90" s="344">
        <v>3</v>
      </c>
      <c r="H90" s="342" t="s">
        <v>559</v>
      </c>
      <c r="N90" s="346"/>
    </row>
    <row r="91" spans="1:14" s="342" customFormat="1" ht="12" outlineLevel="2">
      <c r="A91" s="341">
        <v>3</v>
      </c>
      <c r="B91" s="348" t="str">
        <f>VLOOKUP(A91,'[1]Data'!$O$4:$P$31,2)</f>
        <v>Blue</v>
      </c>
      <c r="C91" s="342" t="s">
        <v>227</v>
      </c>
      <c r="D91" s="342" t="s">
        <v>286</v>
      </c>
      <c r="E91" s="349">
        <v>41924</v>
      </c>
      <c r="F91" s="344">
        <f>VLOOKUP(G91,'[1]Data'!$U$4:$V$9,2,FALSE)</f>
        <v>1</v>
      </c>
      <c r="G91" s="344">
        <v>6</v>
      </c>
      <c r="H91" s="342" t="str">
        <f>TEXT(G91,"0")&amp;" "&amp;B91</f>
        <v>6 Blue</v>
      </c>
      <c r="N91" s="346"/>
    </row>
    <row r="92" spans="1:14" s="342" customFormat="1" ht="12" outlineLevel="1">
      <c r="A92" s="341"/>
      <c r="B92" s="348"/>
      <c r="C92" s="347" t="s">
        <v>228</v>
      </c>
      <c r="E92" s="349"/>
      <c r="F92" s="344">
        <f>SUBTOTAL(9,F90:F91)</f>
        <v>5</v>
      </c>
      <c r="G92" s="344"/>
      <c r="N92" s="346"/>
    </row>
    <row r="93" spans="1:14" s="342" customFormat="1" ht="12" outlineLevel="2">
      <c r="A93" s="341">
        <v>3</v>
      </c>
      <c r="B93" s="348" t="str">
        <f>VLOOKUP(A93,'[1]Data'!$O$4:$P$31,2)</f>
        <v>Blue</v>
      </c>
      <c r="C93" s="348" t="str">
        <f>IF(MID('[1]3'!C$6,4,1)=" ",'[1]3'!C$6,IF(MID('[1]3'!C$6,2,1)=" ",TRIM(RIGHT('[1]3'!C$6,LEN('[1]3'!C$6)-2))&amp;" "&amp;LEFT('[1]3'!C$6,1),'[1]3'!C$6))</f>
        <v>Rowe G</v>
      </c>
      <c r="D93" s="342" t="s">
        <v>286</v>
      </c>
      <c r="E93" s="349">
        <v>41924</v>
      </c>
      <c r="F93" s="344">
        <f>VLOOKUP(G93,'[1]Data'!$U$4:$V$9,2,FALSE)</f>
        <v>5</v>
      </c>
      <c r="G93" s="344">
        <v>2</v>
      </c>
      <c r="H93" s="342" t="str">
        <f>TEXT(G93,"0")&amp;" "&amp;B93</f>
        <v>2 Blue</v>
      </c>
      <c r="N93" s="346"/>
    </row>
    <row r="94" spans="1:14" s="342" customFormat="1" ht="12" outlineLevel="1">
      <c r="A94" s="341"/>
      <c r="B94" s="348"/>
      <c r="C94" s="350" t="s">
        <v>226</v>
      </c>
      <c r="E94" s="349"/>
      <c r="F94" s="344">
        <f>SUBTOTAL(9,F93:F93)</f>
        <v>5</v>
      </c>
      <c r="G94" s="344"/>
      <c r="N94" s="346"/>
    </row>
    <row r="95" spans="1:14" s="342" customFormat="1" ht="12" outlineLevel="2">
      <c r="A95" s="341">
        <v>3</v>
      </c>
      <c r="B95" s="348" t="str">
        <f>VLOOKUP(A95,'[1]Data'!$O$4:$P$31,2)</f>
        <v>Blue</v>
      </c>
      <c r="C95" s="342" t="s">
        <v>85</v>
      </c>
      <c r="D95" s="342" t="s">
        <v>286</v>
      </c>
      <c r="E95" s="349">
        <v>41924</v>
      </c>
      <c r="F95" s="344">
        <v>2</v>
      </c>
      <c r="G95" s="344">
        <v>5</v>
      </c>
      <c r="H95" s="342" t="str">
        <f>TEXT(G95,"0")&amp;" "&amp;B95</f>
        <v>5 Blue</v>
      </c>
      <c r="N95" s="346"/>
    </row>
    <row r="96" spans="1:14" s="342" customFormat="1" ht="12" outlineLevel="1">
      <c r="A96" s="341"/>
      <c r="B96" s="348"/>
      <c r="C96" s="347" t="s">
        <v>87</v>
      </c>
      <c r="E96" s="349"/>
      <c r="F96" s="344">
        <f>SUBTOTAL(9,F95:F95)</f>
        <v>2</v>
      </c>
      <c r="G96" s="344"/>
      <c r="N96" s="346"/>
    </row>
    <row r="97" spans="1:14" s="342" customFormat="1" ht="12" outlineLevel="2">
      <c r="A97" s="341">
        <v>3</v>
      </c>
      <c r="B97" s="342" t="s">
        <v>558</v>
      </c>
      <c r="C97" s="342" t="s">
        <v>49</v>
      </c>
      <c r="D97" s="342" t="s">
        <v>290</v>
      </c>
      <c r="E97" s="343">
        <v>42064</v>
      </c>
      <c r="F97" s="344">
        <v>6</v>
      </c>
      <c r="G97" s="344">
        <v>1</v>
      </c>
      <c r="H97" s="342" t="s">
        <v>563</v>
      </c>
      <c r="N97" s="346"/>
    </row>
    <row r="98" spans="1:14" s="342" customFormat="1" ht="12" outlineLevel="1">
      <c r="A98" s="341"/>
      <c r="C98" s="347" t="s">
        <v>50</v>
      </c>
      <c r="E98" s="343"/>
      <c r="F98" s="344">
        <f>SUBTOTAL(9,F97:F97)</f>
        <v>6</v>
      </c>
      <c r="G98" s="344"/>
      <c r="N98" s="346"/>
    </row>
    <row r="99" spans="1:14" s="342" customFormat="1" ht="12" outlineLevel="2">
      <c r="A99" s="341">
        <v>4</v>
      </c>
      <c r="B99" s="348" t="str">
        <f>VLOOKUP(A99,'[1]Data'!$O$4:$P$31,2)</f>
        <v>Violet</v>
      </c>
      <c r="C99" s="348" t="str">
        <f>IF(MID('[1]4'!C$6,4,1)=" ",'[1]4'!C$6,IF(MID('[1]4'!C$6,2,1)=" ",TRIM(RIGHT('[1]4'!C$6,LEN('[1]4'!C$6)-2))&amp;" "&amp;LEFT('[1]4'!C$6,1),'[1]4'!C$6))</f>
        <v>Baxter A</v>
      </c>
      <c r="D99" s="342" t="s">
        <v>286</v>
      </c>
      <c r="E99" s="349">
        <v>41924</v>
      </c>
      <c r="F99" s="344">
        <f>VLOOKUP(G99,'[1]Data'!$U$4:$V$9,2,FALSE)</f>
        <v>5</v>
      </c>
      <c r="G99" s="344">
        <v>2</v>
      </c>
      <c r="H99" s="342" t="str">
        <f>TEXT(G99,"0")&amp;" "&amp;B99</f>
        <v>2 Violet</v>
      </c>
      <c r="N99" s="346"/>
    </row>
    <row r="100" spans="1:14" s="342" customFormat="1" ht="12" outlineLevel="2">
      <c r="A100" s="351">
        <v>4</v>
      </c>
      <c r="B100" s="352" t="s">
        <v>565</v>
      </c>
      <c r="C100" s="352" t="s">
        <v>297</v>
      </c>
      <c r="D100" s="353" t="s">
        <v>208</v>
      </c>
      <c r="E100" s="354">
        <v>42169</v>
      </c>
      <c r="F100" s="355">
        <v>3</v>
      </c>
      <c r="G100" s="355">
        <v>4</v>
      </c>
      <c r="H100" s="353" t="s">
        <v>571</v>
      </c>
      <c r="N100" s="346"/>
    </row>
    <row r="101" spans="1:14" s="342" customFormat="1" ht="12" outlineLevel="2">
      <c r="A101" s="351">
        <v>4</v>
      </c>
      <c r="B101" s="352" t="s">
        <v>565</v>
      </c>
      <c r="C101" s="352" t="s">
        <v>297</v>
      </c>
      <c r="D101" s="353" t="s">
        <v>208</v>
      </c>
      <c r="E101" s="354">
        <v>42169</v>
      </c>
      <c r="F101" s="355">
        <v>2</v>
      </c>
      <c r="G101" s="355">
        <v>5</v>
      </c>
      <c r="H101" s="353" t="s">
        <v>569</v>
      </c>
      <c r="N101" s="346"/>
    </row>
    <row r="102" spans="1:14" s="342" customFormat="1" ht="12" outlineLevel="1">
      <c r="A102" s="351"/>
      <c r="B102" s="352"/>
      <c r="C102" s="356" t="s">
        <v>298</v>
      </c>
      <c r="D102" s="353"/>
      <c r="E102" s="354"/>
      <c r="F102" s="355">
        <f>SUBTOTAL(9,F99:F101)</f>
        <v>10</v>
      </c>
      <c r="G102" s="355"/>
      <c r="H102" s="353"/>
      <c r="N102" s="346"/>
    </row>
    <row r="103" spans="1:14" s="342" customFormat="1" ht="12" outlineLevel="2">
      <c r="A103" s="341">
        <v>4</v>
      </c>
      <c r="B103" s="342" t="s">
        <v>565</v>
      </c>
      <c r="C103" s="342" t="s">
        <v>254</v>
      </c>
      <c r="D103" s="342" t="s">
        <v>290</v>
      </c>
      <c r="E103" s="343">
        <v>42064</v>
      </c>
      <c r="F103" s="344">
        <v>2</v>
      </c>
      <c r="G103" s="344">
        <v>5</v>
      </c>
      <c r="H103" s="342" t="s">
        <v>569</v>
      </c>
      <c r="N103" s="346"/>
    </row>
    <row r="104" spans="1:14" s="342" customFormat="1" ht="12" outlineLevel="1">
      <c r="A104" s="341"/>
      <c r="C104" s="347" t="s">
        <v>255</v>
      </c>
      <c r="E104" s="343"/>
      <c r="F104" s="344">
        <f>SUBTOTAL(9,F103:F103)</f>
        <v>2</v>
      </c>
      <c r="G104" s="344"/>
      <c r="N104" s="346"/>
    </row>
    <row r="105" spans="1:14" s="342" customFormat="1" ht="12" outlineLevel="2">
      <c r="A105" s="341">
        <v>4</v>
      </c>
      <c r="B105" s="348" t="str">
        <f>VLOOKUP(A105,'[1]Data'!$O$4:$P$31,2)</f>
        <v>Violet</v>
      </c>
      <c r="C105" s="348" t="str">
        <f>IF(MID('[1]4'!C$8,4,1)=" ",'[1]4'!C$8,IF(MID('[1]4'!C$8,2,1)=" ",TRIM(RIGHT('[1]4'!C$8,LEN('[1]4'!C$8)-2))&amp;" "&amp;LEFT('[1]4'!C$8,1),'[1]4'!C$8))</f>
        <v>Brown J</v>
      </c>
      <c r="D105" s="342" t="s">
        <v>286</v>
      </c>
      <c r="E105" s="349">
        <v>41924</v>
      </c>
      <c r="F105" s="344">
        <v>3</v>
      </c>
      <c r="G105" s="344">
        <v>4</v>
      </c>
      <c r="H105" s="342" t="str">
        <f>TEXT(G105,"0")&amp;" "&amp;B105</f>
        <v>4 Violet</v>
      </c>
      <c r="N105" s="346"/>
    </row>
    <row r="106" spans="1:14" s="342" customFormat="1" ht="12" outlineLevel="1">
      <c r="A106" s="341"/>
      <c r="B106" s="348"/>
      <c r="C106" s="350" t="s">
        <v>1244</v>
      </c>
      <c r="E106" s="349"/>
      <c r="F106" s="344">
        <f>SUBTOTAL(9,F105:F105)</f>
        <v>3</v>
      </c>
      <c r="G106" s="344"/>
      <c r="N106" s="346"/>
    </row>
    <row r="107" spans="1:14" s="342" customFormat="1" ht="12" outlineLevel="2">
      <c r="A107" s="341">
        <v>4</v>
      </c>
      <c r="B107" s="348" t="str">
        <f>VLOOKUP(A107,'[1]Data'!$O$4:$P$31,2)</f>
        <v>Violet</v>
      </c>
      <c r="C107" s="348" t="str">
        <f>IF(MID('[1]4'!C$5,4,1)=" ",'[1]4'!C$5,IF(MID('[1]4'!C$5,2,1)=" ",TRIM(RIGHT('[1]4'!C$5,LEN('[1]4'!C$5)-2))&amp;" "&amp;LEFT('[1]4'!C$5,1),'[1]4'!C$5))</f>
        <v>Charlton D</v>
      </c>
      <c r="D107" s="342" t="s">
        <v>286</v>
      </c>
      <c r="E107" s="349">
        <v>41924</v>
      </c>
      <c r="F107" s="344">
        <f>VLOOKUP(G107,'[1]Data'!$U$4:$V$9,2,FALSE)</f>
        <v>6</v>
      </c>
      <c r="G107" s="344">
        <v>1</v>
      </c>
      <c r="H107" s="342" t="str">
        <f>TEXT(G107,"0")&amp;" "&amp;B107</f>
        <v>1 Violet</v>
      </c>
      <c r="N107" s="346"/>
    </row>
    <row r="108" spans="1:14" s="342" customFormat="1" ht="12" outlineLevel="2">
      <c r="A108" s="351">
        <v>4</v>
      </c>
      <c r="B108" s="352" t="s">
        <v>565</v>
      </c>
      <c r="C108" s="352" t="s">
        <v>1308</v>
      </c>
      <c r="D108" s="353" t="s">
        <v>208</v>
      </c>
      <c r="E108" s="354">
        <v>42169</v>
      </c>
      <c r="F108" s="355">
        <v>6</v>
      </c>
      <c r="G108" s="355">
        <v>1</v>
      </c>
      <c r="H108" s="353" t="s">
        <v>567</v>
      </c>
      <c r="N108" s="346"/>
    </row>
    <row r="109" spans="1:14" s="391" customFormat="1" ht="12" outlineLevel="1">
      <c r="A109" s="386"/>
      <c r="B109" s="387"/>
      <c r="C109" s="381" t="s">
        <v>1309</v>
      </c>
      <c r="D109" s="385" t="s">
        <v>834</v>
      </c>
      <c r="E109" s="388"/>
      <c r="F109" s="383">
        <f>SUBTOTAL(9,F107:F108)</f>
        <v>12</v>
      </c>
      <c r="G109" s="389"/>
      <c r="H109" s="390"/>
      <c r="N109" s="392"/>
    </row>
    <row r="110" spans="1:14" s="342" customFormat="1" ht="12" outlineLevel="2">
      <c r="A110" s="341">
        <v>4</v>
      </c>
      <c r="B110" s="342" t="s">
        <v>565</v>
      </c>
      <c r="C110" s="342" t="s">
        <v>76</v>
      </c>
      <c r="D110" s="342" t="s">
        <v>290</v>
      </c>
      <c r="E110" s="343">
        <v>42064</v>
      </c>
      <c r="F110" s="344">
        <v>6</v>
      </c>
      <c r="G110" s="344">
        <v>1</v>
      </c>
      <c r="H110" s="342" t="s">
        <v>567</v>
      </c>
      <c r="N110" s="346"/>
    </row>
    <row r="111" spans="1:14" s="342" customFormat="1" ht="12" outlineLevel="1">
      <c r="A111" s="341"/>
      <c r="C111" s="347" t="s">
        <v>77</v>
      </c>
      <c r="E111" s="343"/>
      <c r="F111" s="344">
        <f>SUBTOTAL(9,F110:F110)</f>
        <v>6</v>
      </c>
      <c r="G111" s="344"/>
      <c r="N111" s="346"/>
    </row>
    <row r="112" spans="1:14" s="342" customFormat="1" ht="12" outlineLevel="2">
      <c r="A112" s="341">
        <v>4</v>
      </c>
      <c r="B112" s="342" t="s">
        <v>565</v>
      </c>
      <c r="C112" s="342" t="s">
        <v>937</v>
      </c>
      <c r="D112" s="342" t="s">
        <v>290</v>
      </c>
      <c r="E112" s="343">
        <v>42064</v>
      </c>
      <c r="F112" s="344">
        <v>1</v>
      </c>
      <c r="G112" s="344">
        <v>6</v>
      </c>
      <c r="H112" s="342" t="s">
        <v>572</v>
      </c>
      <c r="N112" s="346"/>
    </row>
    <row r="113" spans="1:14" s="342" customFormat="1" ht="12" outlineLevel="1">
      <c r="A113" s="341"/>
      <c r="C113" s="347" t="s">
        <v>939</v>
      </c>
      <c r="E113" s="343"/>
      <c r="F113" s="344">
        <f>SUBTOTAL(9,F112:F112)</f>
        <v>1</v>
      </c>
      <c r="G113" s="344"/>
      <c r="N113" s="346"/>
    </row>
    <row r="114" spans="1:14" s="342" customFormat="1" ht="12" outlineLevel="2">
      <c r="A114" s="341">
        <v>4</v>
      </c>
      <c r="B114" s="348" t="str">
        <f>VLOOKUP(A114,'[1]Data'!$O$4:$P$31,2)</f>
        <v>Violet</v>
      </c>
      <c r="C114" s="348" t="str">
        <f>IF(MID('[1]4'!C$9,4,1)=" ",'[1]4'!C$9,IF(MID('[1]4'!C$9,2,1)=" ",TRIM(RIGHT('[1]4'!C$9,LEN('[1]4'!C$9)-2))&amp;" "&amp;LEFT('[1]4'!C$9,1),'[1]4'!C$9))</f>
        <v>Ilic G</v>
      </c>
      <c r="D114" s="342" t="s">
        <v>286</v>
      </c>
      <c r="E114" s="349">
        <v>41924</v>
      </c>
      <c r="F114" s="344">
        <v>2</v>
      </c>
      <c r="G114" s="344">
        <v>5</v>
      </c>
      <c r="H114" s="342" t="str">
        <f>TEXT(G114,"0")&amp;" "&amp;B114</f>
        <v>5 Violet</v>
      </c>
      <c r="N114" s="346"/>
    </row>
    <row r="115" spans="1:14" s="342" customFormat="1" ht="12" outlineLevel="1">
      <c r="A115" s="341"/>
      <c r="B115" s="348"/>
      <c r="C115" s="350" t="s">
        <v>1683</v>
      </c>
      <c r="E115" s="349"/>
      <c r="F115" s="344">
        <f>SUBTOTAL(9,F114:F114)</f>
        <v>2</v>
      </c>
      <c r="G115" s="344"/>
      <c r="N115" s="346"/>
    </row>
    <row r="116" spans="1:14" s="342" customFormat="1" ht="12" outlineLevel="2">
      <c r="A116" s="341">
        <v>4</v>
      </c>
      <c r="B116" s="342" t="s">
        <v>565</v>
      </c>
      <c r="C116" s="342" t="s">
        <v>1769</v>
      </c>
      <c r="D116" s="342" t="s">
        <v>290</v>
      </c>
      <c r="E116" s="343">
        <v>42064</v>
      </c>
      <c r="F116" s="344">
        <v>4</v>
      </c>
      <c r="G116" s="344">
        <v>3</v>
      </c>
      <c r="H116" s="342" t="s">
        <v>573</v>
      </c>
      <c r="N116" s="346"/>
    </row>
    <row r="117" spans="1:14" s="342" customFormat="1" ht="12" outlineLevel="1">
      <c r="A117" s="341"/>
      <c r="C117" s="347" t="s">
        <v>1771</v>
      </c>
      <c r="E117" s="343"/>
      <c r="F117" s="344">
        <f>SUBTOTAL(9,F116:F116)</f>
        <v>4</v>
      </c>
      <c r="G117" s="344"/>
      <c r="N117" s="346"/>
    </row>
    <row r="118" spans="1:14" s="342" customFormat="1" ht="12" outlineLevel="2">
      <c r="A118" s="341">
        <v>4</v>
      </c>
      <c r="B118" s="348" t="str">
        <f>VLOOKUP(A118,'[1]Data'!$O$4:$P$31,2)</f>
        <v>Violet</v>
      </c>
      <c r="C118" s="348" t="s">
        <v>1638</v>
      </c>
      <c r="D118" s="342" t="s">
        <v>286</v>
      </c>
      <c r="E118" s="349">
        <v>41924</v>
      </c>
      <c r="F118" s="344">
        <v>4</v>
      </c>
      <c r="G118" s="344">
        <v>3</v>
      </c>
      <c r="H118" s="342" t="str">
        <f>TEXT(G118,"0")&amp;" "&amp;B118</f>
        <v>3 Violet</v>
      </c>
      <c r="N118" s="346"/>
    </row>
    <row r="119" spans="1:14" s="342" customFormat="1" ht="12" outlineLevel="1">
      <c r="A119" s="341"/>
      <c r="B119" s="348"/>
      <c r="C119" s="350" t="s">
        <v>1641</v>
      </c>
      <c r="E119" s="349"/>
      <c r="F119" s="344">
        <f>SUBTOTAL(9,F118:F118)</f>
        <v>4</v>
      </c>
      <c r="G119" s="344"/>
      <c r="N119" s="346"/>
    </row>
    <row r="120" spans="1:14" s="342" customFormat="1" ht="12" outlineLevel="2">
      <c r="A120" s="341">
        <v>4</v>
      </c>
      <c r="B120" s="342" t="s">
        <v>565</v>
      </c>
      <c r="C120" s="342" t="s">
        <v>568</v>
      </c>
      <c r="D120" s="342" t="s">
        <v>290</v>
      </c>
      <c r="E120" s="343">
        <v>42064</v>
      </c>
      <c r="F120" s="344">
        <v>5</v>
      </c>
      <c r="G120" s="344">
        <v>2</v>
      </c>
      <c r="H120" s="342" t="s">
        <v>566</v>
      </c>
      <c r="N120" s="346"/>
    </row>
    <row r="121" spans="1:14" s="342" customFormat="1" ht="12" outlineLevel="2">
      <c r="A121" s="341">
        <v>4</v>
      </c>
      <c r="B121" s="348" t="str">
        <f>VLOOKUP(A121,'[1]Data'!$O$4:$P$31,2)</f>
        <v>Violet</v>
      </c>
      <c r="C121" s="348" t="str">
        <f>IF(MID('[1]4'!C$10,4,1)=" ",'[1]4'!C$10,IF(MID('[1]4'!C$10,2,1)=" ",TRIM(RIGHT('[1]4'!C$10,LEN('[1]4'!C$10)-2))&amp;" "&amp;LEFT('[1]4'!C$10,1),'[1]4'!C$10))</f>
        <v>Macfarlane D</v>
      </c>
      <c r="D121" s="342" t="s">
        <v>286</v>
      </c>
      <c r="E121" s="349">
        <v>41924</v>
      </c>
      <c r="F121" s="344">
        <f>VLOOKUP(G121,'[1]Data'!$U$4:$V$9,2,FALSE)</f>
        <v>1</v>
      </c>
      <c r="G121" s="344">
        <v>6</v>
      </c>
      <c r="H121" s="342" t="str">
        <f>TEXT(G121,"0")&amp;" "&amp;B121</f>
        <v>6 Violet</v>
      </c>
      <c r="N121" s="346"/>
    </row>
    <row r="122" spans="1:14" s="342" customFormat="1" ht="12" outlineLevel="1">
      <c r="A122" s="341"/>
      <c r="B122" s="348"/>
      <c r="C122" s="350" t="s">
        <v>570</v>
      </c>
      <c r="E122" s="349"/>
      <c r="F122" s="344">
        <f>SUBTOTAL(9,F120:F121)</f>
        <v>6</v>
      </c>
      <c r="G122" s="344"/>
      <c r="N122" s="346"/>
    </row>
    <row r="123" spans="1:14" s="342" customFormat="1" ht="12" outlineLevel="2">
      <c r="A123" s="351">
        <v>4</v>
      </c>
      <c r="B123" s="352" t="s">
        <v>565</v>
      </c>
      <c r="C123" s="352" t="s">
        <v>378</v>
      </c>
      <c r="D123" s="353" t="s">
        <v>208</v>
      </c>
      <c r="E123" s="354">
        <v>42169</v>
      </c>
      <c r="F123" s="355">
        <v>5</v>
      </c>
      <c r="G123" s="355">
        <v>2</v>
      </c>
      <c r="H123" s="353" t="s">
        <v>566</v>
      </c>
      <c r="N123" s="346"/>
    </row>
    <row r="124" spans="1:14" s="342" customFormat="1" ht="12" outlineLevel="2">
      <c r="A124" s="351">
        <v>4</v>
      </c>
      <c r="B124" s="352" t="s">
        <v>565</v>
      </c>
      <c r="C124" s="352" t="s">
        <v>378</v>
      </c>
      <c r="D124" s="353" t="s">
        <v>208</v>
      </c>
      <c r="E124" s="354">
        <v>42169</v>
      </c>
      <c r="F124" s="355">
        <v>1</v>
      </c>
      <c r="G124" s="355">
        <v>6</v>
      </c>
      <c r="H124" s="353" t="s">
        <v>572</v>
      </c>
      <c r="N124" s="346"/>
    </row>
    <row r="125" spans="1:14" s="342" customFormat="1" ht="12" outlineLevel="2">
      <c r="A125" s="351">
        <v>4</v>
      </c>
      <c r="B125" s="352" t="s">
        <v>565</v>
      </c>
      <c r="C125" s="352" t="s">
        <v>378</v>
      </c>
      <c r="D125" s="353" t="s">
        <v>242</v>
      </c>
      <c r="E125" s="354">
        <v>42176</v>
      </c>
      <c r="F125" s="355">
        <v>2</v>
      </c>
      <c r="G125" s="355">
        <v>5</v>
      </c>
      <c r="H125" s="353" t="s">
        <v>569</v>
      </c>
      <c r="N125" s="346"/>
    </row>
    <row r="126" spans="1:14" s="342" customFormat="1" ht="12" outlineLevel="1">
      <c r="A126" s="351"/>
      <c r="B126" s="352"/>
      <c r="C126" s="356" t="s">
        <v>380</v>
      </c>
      <c r="D126" s="353"/>
      <c r="E126" s="354"/>
      <c r="F126" s="355">
        <f>SUBTOTAL(9,F123:F125)</f>
        <v>8</v>
      </c>
      <c r="G126" s="355"/>
      <c r="H126" s="353"/>
      <c r="N126" s="346"/>
    </row>
    <row r="127" spans="1:14" s="342" customFormat="1" ht="12" outlineLevel="2">
      <c r="A127" s="341">
        <v>4</v>
      </c>
      <c r="B127" s="342" t="s">
        <v>565</v>
      </c>
      <c r="C127" s="342" t="s">
        <v>381</v>
      </c>
      <c r="D127" s="342" t="s">
        <v>290</v>
      </c>
      <c r="E127" s="343">
        <v>42064</v>
      </c>
      <c r="F127" s="344">
        <v>3</v>
      </c>
      <c r="G127" s="344">
        <v>4</v>
      </c>
      <c r="H127" s="342" t="s">
        <v>571</v>
      </c>
      <c r="N127" s="346"/>
    </row>
    <row r="128" spans="1:14" s="342" customFormat="1" ht="12" outlineLevel="2">
      <c r="A128" s="351">
        <v>4</v>
      </c>
      <c r="B128" s="352" t="s">
        <v>565</v>
      </c>
      <c r="C128" s="352" t="s">
        <v>381</v>
      </c>
      <c r="D128" s="353" t="s">
        <v>208</v>
      </c>
      <c r="E128" s="354">
        <v>42169</v>
      </c>
      <c r="F128" s="355">
        <v>4</v>
      </c>
      <c r="G128" s="355">
        <v>3</v>
      </c>
      <c r="H128" s="353" t="s">
        <v>573</v>
      </c>
      <c r="N128" s="346"/>
    </row>
    <row r="129" spans="1:14" s="342" customFormat="1" ht="12" outlineLevel="2">
      <c r="A129" s="351">
        <v>4</v>
      </c>
      <c r="B129" s="352" t="s">
        <v>565</v>
      </c>
      <c r="C129" s="352" t="s">
        <v>381</v>
      </c>
      <c r="D129" s="353" t="s">
        <v>242</v>
      </c>
      <c r="E129" s="354">
        <v>42176</v>
      </c>
      <c r="F129" s="355">
        <v>3</v>
      </c>
      <c r="G129" s="355">
        <v>4</v>
      </c>
      <c r="H129" s="353" t="s">
        <v>571</v>
      </c>
      <c r="N129" s="346"/>
    </row>
    <row r="130" spans="1:14" s="342" customFormat="1" ht="12" outlineLevel="1">
      <c r="A130" s="351"/>
      <c r="B130" s="352"/>
      <c r="C130" s="356" t="s">
        <v>383</v>
      </c>
      <c r="D130" s="353"/>
      <c r="E130" s="354"/>
      <c r="F130" s="355">
        <f>SUBTOTAL(9,F127:F129)</f>
        <v>10</v>
      </c>
      <c r="G130" s="355"/>
      <c r="H130" s="353"/>
      <c r="N130" s="346"/>
    </row>
    <row r="131" spans="1:14" s="342" customFormat="1" ht="12" outlineLevel="2">
      <c r="A131" s="341">
        <v>5</v>
      </c>
      <c r="B131" s="342" t="s">
        <v>574</v>
      </c>
      <c r="C131" s="342" t="s">
        <v>742</v>
      </c>
      <c r="D131" s="342" t="s">
        <v>290</v>
      </c>
      <c r="E131" s="343">
        <v>42064</v>
      </c>
      <c r="F131" s="344">
        <v>1</v>
      </c>
      <c r="G131" s="344">
        <v>6</v>
      </c>
      <c r="H131" s="342" t="s">
        <v>579</v>
      </c>
      <c r="N131" s="346"/>
    </row>
    <row r="132" spans="1:14" s="342" customFormat="1" ht="12" outlineLevel="1">
      <c r="A132" s="341"/>
      <c r="C132" s="347" t="s">
        <v>743</v>
      </c>
      <c r="E132" s="343"/>
      <c r="F132" s="344">
        <f>SUBTOTAL(9,F131:F131)</f>
        <v>1</v>
      </c>
      <c r="G132" s="344"/>
      <c r="N132" s="346"/>
    </row>
    <row r="133" spans="1:14" s="342" customFormat="1" ht="12" outlineLevel="2">
      <c r="A133" s="341">
        <v>5</v>
      </c>
      <c r="B133" s="348" t="str">
        <f>VLOOKUP(A133,'[1]Data'!$O$4:$P$31,2)</f>
        <v>Grey</v>
      </c>
      <c r="C133" s="348" t="str">
        <f>IF(MID('[1]5'!C$8,4,1)=" ",'[1]5'!C$8,IF(MID('[1]5'!C$8,2,1)=" ",TRIM(RIGHT('[1]5'!C$8,LEN('[1]5'!C$8)-2))&amp;" "&amp;LEFT('[1]5'!C$8,1),'[1]5'!C$8))</f>
        <v>Cachia W</v>
      </c>
      <c r="D133" s="342" t="s">
        <v>286</v>
      </c>
      <c r="E133" s="349">
        <v>41924</v>
      </c>
      <c r="F133" s="344">
        <v>3</v>
      </c>
      <c r="G133" s="344">
        <v>4</v>
      </c>
      <c r="H133" s="342" t="str">
        <f>TEXT(G133,"0")&amp;" "&amp;B133</f>
        <v>4 Grey</v>
      </c>
      <c r="N133" s="346"/>
    </row>
    <row r="134" spans="1:14" s="342" customFormat="1" ht="12" outlineLevel="1">
      <c r="A134" s="341"/>
      <c r="B134" s="348"/>
      <c r="C134" s="350" t="s">
        <v>973</v>
      </c>
      <c r="E134" s="349"/>
      <c r="F134" s="344">
        <f>SUBTOTAL(9,F133:F133)</f>
        <v>3</v>
      </c>
      <c r="G134" s="344"/>
      <c r="N134" s="346"/>
    </row>
    <row r="135" spans="1:14" s="342" customFormat="1" ht="12" outlineLevel="2">
      <c r="A135" s="351">
        <v>5</v>
      </c>
      <c r="B135" s="352" t="s">
        <v>574</v>
      </c>
      <c r="C135" s="352" t="s">
        <v>1308</v>
      </c>
      <c r="D135" s="353" t="s">
        <v>208</v>
      </c>
      <c r="E135" s="354">
        <v>42169</v>
      </c>
      <c r="F135" s="355">
        <v>5</v>
      </c>
      <c r="G135" s="355">
        <v>2</v>
      </c>
      <c r="H135" s="353" t="s">
        <v>580</v>
      </c>
      <c r="N135" s="346"/>
    </row>
    <row r="136" spans="1:14" s="342" customFormat="1" ht="12" outlineLevel="2">
      <c r="A136" s="351">
        <v>5</v>
      </c>
      <c r="B136" s="352" t="s">
        <v>574</v>
      </c>
      <c r="C136" s="352" t="s">
        <v>1308</v>
      </c>
      <c r="D136" s="353" t="s">
        <v>242</v>
      </c>
      <c r="E136" s="354">
        <v>42176</v>
      </c>
      <c r="F136" s="355">
        <v>6</v>
      </c>
      <c r="G136" s="355">
        <v>1</v>
      </c>
      <c r="H136" s="353" t="s">
        <v>576</v>
      </c>
      <c r="N136" s="346"/>
    </row>
    <row r="137" spans="1:14" s="342" customFormat="1" ht="12" outlineLevel="1">
      <c r="A137" s="351"/>
      <c r="B137" s="352"/>
      <c r="C137" s="356" t="s">
        <v>1309</v>
      </c>
      <c r="D137" s="353"/>
      <c r="E137" s="354"/>
      <c r="F137" s="355">
        <f>SUBTOTAL(9,F135:F136)</f>
        <v>11</v>
      </c>
      <c r="G137" s="355"/>
      <c r="H137" s="353"/>
      <c r="N137" s="346"/>
    </row>
    <row r="138" spans="1:14" s="342" customFormat="1" ht="12" outlineLevel="2">
      <c r="A138" s="341">
        <v>5</v>
      </c>
      <c r="B138" s="342" t="s">
        <v>574</v>
      </c>
      <c r="C138" s="342" t="s">
        <v>124</v>
      </c>
      <c r="D138" s="342" t="s">
        <v>290</v>
      </c>
      <c r="E138" s="343">
        <v>42064</v>
      </c>
      <c r="F138" s="344">
        <v>2</v>
      </c>
      <c r="G138" s="344">
        <v>5</v>
      </c>
      <c r="H138" s="342" t="s">
        <v>578</v>
      </c>
      <c r="N138" s="346"/>
    </row>
    <row r="139" spans="1:14" s="342" customFormat="1" ht="12" outlineLevel="1">
      <c r="A139" s="341"/>
      <c r="C139" s="347" t="s">
        <v>125</v>
      </c>
      <c r="E139" s="343"/>
      <c r="F139" s="344">
        <f>SUBTOTAL(9,F138:F138)</f>
        <v>2</v>
      </c>
      <c r="G139" s="344"/>
      <c r="N139" s="346"/>
    </row>
    <row r="140" spans="1:14" s="342" customFormat="1" ht="12" outlineLevel="2">
      <c r="A140" s="341">
        <v>5</v>
      </c>
      <c r="B140" s="348" t="str">
        <f>VLOOKUP(A140,'[1]Data'!$O$4:$P$31,2)</f>
        <v>Grey</v>
      </c>
      <c r="C140" s="352" t="s">
        <v>1954</v>
      </c>
      <c r="D140" s="342" t="s">
        <v>286</v>
      </c>
      <c r="E140" s="349">
        <v>41924</v>
      </c>
      <c r="F140" s="344">
        <f>VLOOKUP(G140,'[1]Data'!$U$4:$V$9,2,FALSE)</f>
        <v>1</v>
      </c>
      <c r="G140" s="344">
        <v>6</v>
      </c>
      <c r="H140" s="342" t="str">
        <f>TEXT(G140,"0")&amp;" "&amp;B140</f>
        <v>6 Grey</v>
      </c>
      <c r="N140" s="346"/>
    </row>
    <row r="141" spans="1:14" s="342" customFormat="1" ht="12" outlineLevel="2">
      <c r="A141" s="351">
        <v>5</v>
      </c>
      <c r="B141" s="352" t="s">
        <v>574</v>
      </c>
      <c r="C141" s="352" t="s">
        <v>1954</v>
      </c>
      <c r="D141" s="353" t="s">
        <v>208</v>
      </c>
      <c r="E141" s="354">
        <v>42169</v>
      </c>
      <c r="F141" s="355">
        <v>1</v>
      </c>
      <c r="G141" s="355">
        <v>6</v>
      </c>
      <c r="H141" s="353" t="s">
        <v>579</v>
      </c>
      <c r="N141" s="346"/>
    </row>
    <row r="142" spans="1:14" s="342" customFormat="1" ht="12" outlineLevel="1">
      <c r="A142" s="351"/>
      <c r="B142" s="352"/>
      <c r="C142" s="356" t="s">
        <v>1955</v>
      </c>
      <c r="D142" s="353"/>
      <c r="E142" s="354"/>
      <c r="F142" s="355">
        <f>SUBTOTAL(9,F140:F141)</f>
        <v>2</v>
      </c>
      <c r="G142" s="355"/>
      <c r="H142" s="353"/>
      <c r="N142" s="346"/>
    </row>
    <row r="143" spans="1:14" s="342" customFormat="1" ht="12" outlineLevel="2">
      <c r="A143" s="341">
        <v>5</v>
      </c>
      <c r="B143" s="342" t="s">
        <v>574</v>
      </c>
      <c r="C143" s="342" t="s">
        <v>995</v>
      </c>
      <c r="D143" s="342" t="s">
        <v>290</v>
      </c>
      <c r="E143" s="343">
        <v>42064</v>
      </c>
      <c r="F143" s="344">
        <v>5</v>
      </c>
      <c r="G143" s="344">
        <v>2</v>
      </c>
      <c r="H143" s="342" t="s">
        <v>580</v>
      </c>
      <c r="N143" s="346"/>
    </row>
    <row r="144" spans="1:14" s="342" customFormat="1" ht="12" outlineLevel="1">
      <c r="A144" s="341"/>
      <c r="C144" s="347" t="s">
        <v>997</v>
      </c>
      <c r="E144" s="343"/>
      <c r="F144" s="344">
        <f>SUBTOTAL(9,F143:F143)</f>
        <v>5</v>
      </c>
      <c r="G144" s="344"/>
      <c r="N144" s="346"/>
    </row>
    <row r="145" spans="1:14" s="342" customFormat="1" ht="12" outlineLevel="2">
      <c r="A145" s="351">
        <v>5</v>
      </c>
      <c r="B145" s="352" t="s">
        <v>574</v>
      </c>
      <c r="C145" s="352" t="s">
        <v>693</v>
      </c>
      <c r="D145" s="353" t="s">
        <v>208</v>
      </c>
      <c r="E145" s="354">
        <v>42169</v>
      </c>
      <c r="F145" s="355">
        <v>6</v>
      </c>
      <c r="G145" s="355">
        <v>1</v>
      </c>
      <c r="H145" s="353" t="s">
        <v>576</v>
      </c>
      <c r="N145" s="346"/>
    </row>
    <row r="146" spans="1:14" s="342" customFormat="1" ht="12" outlineLevel="1">
      <c r="A146" s="351"/>
      <c r="B146" s="352"/>
      <c r="C146" s="356" t="s">
        <v>695</v>
      </c>
      <c r="D146" s="353"/>
      <c r="E146" s="354"/>
      <c r="F146" s="355">
        <f>SUBTOTAL(9,F145:F145)</f>
        <v>6</v>
      </c>
      <c r="G146" s="355"/>
      <c r="H146" s="353"/>
      <c r="N146" s="346"/>
    </row>
    <row r="147" spans="1:14" s="342" customFormat="1" ht="12" outlineLevel="2">
      <c r="A147" s="341">
        <v>5</v>
      </c>
      <c r="B147" s="342" t="s">
        <v>574</v>
      </c>
      <c r="C147" s="342" t="s">
        <v>378</v>
      </c>
      <c r="D147" s="342" t="s">
        <v>290</v>
      </c>
      <c r="E147" s="343">
        <v>42064</v>
      </c>
      <c r="F147" s="344">
        <v>6</v>
      </c>
      <c r="G147" s="344">
        <v>1</v>
      </c>
      <c r="H147" s="342" t="s">
        <v>576</v>
      </c>
      <c r="N147" s="346"/>
    </row>
    <row r="148" spans="1:14" s="342" customFormat="1" ht="12" outlineLevel="1">
      <c r="A148" s="341"/>
      <c r="C148" s="347" t="s">
        <v>380</v>
      </c>
      <c r="E148" s="343"/>
      <c r="F148" s="344">
        <f>SUBTOTAL(9,F147:F147)</f>
        <v>6</v>
      </c>
      <c r="G148" s="344"/>
      <c r="N148" s="346"/>
    </row>
    <row r="149" spans="1:14" s="342" customFormat="1" ht="12" outlineLevel="2">
      <c r="A149" s="351">
        <v>5</v>
      </c>
      <c r="B149" s="352" t="s">
        <v>574</v>
      </c>
      <c r="C149" s="352" t="s">
        <v>941</v>
      </c>
      <c r="D149" s="353" t="s">
        <v>208</v>
      </c>
      <c r="E149" s="354">
        <v>42169</v>
      </c>
      <c r="F149" s="355">
        <v>2</v>
      </c>
      <c r="G149" s="355">
        <v>5</v>
      </c>
      <c r="H149" s="353" t="s">
        <v>578</v>
      </c>
      <c r="N149" s="346"/>
    </row>
    <row r="150" spans="1:14" s="342" customFormat="1" ht="12" outlineLevel="1">
      <c r="A150" s="351"/>
      <c r="B150" s="352"/>
      <c r="C150" s="356" t="s">
        <v>943</v>
      </c>
      <c r="D150" s="353"/>
      <c r="E150" s="354"/>
      <c r="F150" s="355">
        <f>SUBTOTAL(9,F149:F149)</f>
        <v>2</v>
      </c>
      <c r="G150" s="355"/>
      <c r="H150" s="353"/>
      <c r="N150" s="346"/>
    </row>
    <row r="151" spans="1:14" s="342" customFormat="1" ht="12" outlineLevel="2">
      <c r="A151" s="341">
        <v>5</v>
      </c>
      <c r="B151" s="342" t="s">
        <v>574</v>
      </c>
      <c r="C151" s="342" t="s">
        <v>307</v>
      </c>
      <c r="D151" s="342" t="s">
        <v>290</v>
      </c>
      <c r="E151" s="343">
        <v>42064</v>
      </c>
      <c r="F151" s="344">
        <v>4</v>
      </c>
      <c r="G151" s="344">
        <v>3</v>
      </c>
      <c r="H151" s="342" t="s">
        <v>577</v>
      </c>
      <c r="N151" s="346"/>
    </row>
    <row r="152" spans="1:14" s="342" customFormat="1" ht="12" outlineLevel="2">
      <c r="A152" s="341">
        <v>5</v>
      </c>
      <c r="B152" s="348" t="str">
        <f>VLOOKUP(A152,'[1]Data'!$O$4:$P$31,2)</f>
        <v>Grey</v>
      </c>
      <c r="C152" s="348" t="str">
        <f>IF(MID('[1]5'!C$9,4,1)=" ",'[1]5'!C$9,IF(MID('[1]5'!C$9,2,1)=" ",TRIM(RIGHT('[1]5'!C$9,LEN('[1]5'!C$9)-2))&amp;" "&amp;LEFT('[1]5'!C$9,1),'[1]5'!C$9))</f>
        <v>Rowe A</v>
      </c>
      <c r="D152" s="342" t="s">
        <v>286</v>
      </c>
      <c r="E152" s="349">
        <v>41924</v>
      </c>
      <c r="F152" s="344">
        <f>VLOOKUP(G152,'[1]Data'!$U$4:$V$9,2,FALSE)</f>
        <v>2</v>
      </c>
      <c r="G152" s="344">
        <v>5</v>
      </c>
      <c r="H152" s="342" t="str">
        <f>TEXT(G152,"0")&amp;" "&amp;B152</f>
        <v>5 Grey</v>
      </c>
      <c r="N152" s="346"/>
    </row>
    <row r="153" spans="1:14" s="342" customFormat="1" ht="12" outlineLevel="1">
      <c r="A153" s="341"/>
      <c r="B153" s="348"/>
      <c r="C153" s="350" t="s">
        <v>224</v>
      </c>
      <c r="E153" s="349"/>
      <c r="F153" s="344">
        <f>SUBTOTAL(9,F151:F152)</f>
        <v>6</v>
      </c>
      <c r="G153" s="344"/>
      <c r="N153" s="346"/>
    </row>
    <row r="154" spans="1:14" s="342" customFormat="1" ht="12" outlineLevel="2">
      <c r="A154" s="341">
        <v>5</v>
      </c>
      <c r="B154" s="348" t="str">
        <f>VLOOKUP(A154,'[1]Data'!$O$4:$P$31,2)</f>
        <v>Grey</v>
      </c>
      <c r="C154" s="348" t="str">
        <f>IF(MID('[1]5'!C$7,4,1)=" ",'[1]5'!C$7,IF(MID('[1]5'!C$7,2,1)=" ",TRIM(RIGHT('[1]5'!C$7,LEN('[1]5'!C$7)-2))&amp;" "&amp;LEFT('[1]5'!C$7,1),'[1]5'!C$7))</f>
        <v>Sheppard &amp; Flanagan</v>
      </c>
      <c r="D154" s="342" t="s">
        <v>286</v>
      </c>
      <c r="E154" s="349">
        <v>41924</v>
      </c>
      <c r="F154" s="344">
        <f>VLOOKUP(G154,'[1]Data'!$U$4:$V$9,2,FALSE)</f>
        <v>4</v>
      </c>
      <c r="G154" s="344">
        <v>3</v>
      </c>
      <c r="H154" s="342" t="str">
        <f>TEXT(G154,"0")&amp;" "&amp;B154</f>
        <v>3 Grey</v>
      </c>
      <c r="N154" s="346"/>
    </row>
    <row r="155" spans="1:14" s="342" customFormat="1" ht="12" outlineLevel="1">
      <c r="A155" s="341"/>
      <c r="B155" s="348"/>
      <c r="C155" s="350" t="s">
        <v>282</v>
      </c>
      <c r="E155" s="349"/>
      <c r="F155" s="344">
        <f>SUBTOTAL(9,F154:F154)</f>
        <v>4</v>
      </c>
      <c r="G155" s="344"/>
      <c r="N155" s="346"/>
    </row>
    <row r="156" spans="1:14" s="342" customFormat="1" ht="12" outlineLevel="2">
      <c r="A156" s="341">
        <v>5</v>
      </c>
      <c r="B156" s="348" t="str">
        <f>VLOOKUP(A156,'[1]Data'!$O$4:$P$31,2)</f>
        <v>Grey</v>
      </c>
      <c r="C156" s="348" t="str">
        <f>IF(MID('[1]5'!C$5,4,1)=" ",'[1]5'!C$5,IF(MID('[1]5'!C$5,2,1)=" ",TRIM(RIGHT('[1]5'!C$5,LEN('[1]5'!C$5)-2))&amp;" "&amp;LEFT('[1]5'!C$5,1),'[1]5'!C$5))</f>
        <v>Thurn P</v>
      </c>
      <c r="D156" s="342" t="s">
        <v>286</v>
      </c>
      <c r="E156" s="349">
        <v>41924</v>
      </c>
      <c r="F156" s="344">
        <f>VLOOKUP(G156,'[1]Data'!$U$4:$V$9,2,FALSE)</f>
        <v>6</v>
      </c>
      <c r="G156" s="344">
        <v>1</v>
      </c>
      <c r="H156" s="342" t="str">
        <f>TEXT(G156,"0")&amp;" "&amp;B156</f>
        <v>1 Grey</v>
      </c>
      <c r="N156" s="346"/>
    </row>
    <row r="157" spans="1:14" s="342" customFormat="1" ht="12" outlineLevel="2">
      <c r="A157" s="351">
        <v>5</v>
      </c>
      <c r="B157" s="352" t="s">
        <v>574</v>
      </c>
      <c r="C157" s="352" t="s">
        <v>128</v>
      </c>
      <c r="D157" s="353" t="s">
        <v>208</v>
      </c>
      <c r="E157" s="354">
        <v>42169</v>
      </c>
      <c r="F157" s="355">
        <v>4</v>
      </c>
      <c r="G157" s="355">
        <v>3</v>
      </c>
      <c r="H157" s="353" t="s">
        <v>577</v>
      </c>
      <c r="N157" s="346"/>
    </row>
    <row r="158" spans="1:14" s="342" customFormat="1" ht="12" outlineLevel="2">
      <c r="A158" s="351">
        <v>5</v>
      </c>
      <c r="B158" s="352" t="s">
        <v>574</v>
      </c>
      <c r="C158" s="352" t="s">
        <v>128</v>
      </c>
      <c r="D158" s="353" t="s">
        <v>208</v>
      </c>
      <c r="E158" s="354">
        <v>42169</v>
      </c>
      <c r="F158" s="355">
        <v>3</v>
      </c>
      <c r="G158" s="355">
        <v>4</v>
      </c>
      <c r="H158" s="353" t="s">
        <v>575</v>
      </c>
      <c r="N158" s="346"/>
    </row>
    <row r="159" spans="1:14" s="342" customFormat="1" ht="12" outlineLevel="2">
      <c r="A159" s="351">
        <v>5</v>
      </c>
      <c r="B159" s="352" t="s">
        <v>574</v>
      </c>
      <c r="C159" s="352" t="s">
        <v>128</v>
      </c>
      <c r="D159" s="353" t="s">
        <v>242</v>
      </c>
      <c r="E159" s="354">
        <v>42176</v>
      </c>
      <c r="F159" s="355">
        <v>3</v>
      </c>
      <c r="G159" s="355">
        <v>4</v>
      </c>
      <c r="H159" s="353" t="s">
        <v>575</v>
      </c>
      <c r="N159" s="346"/>
    </row>
    <row r="160" spans="1:14" s="376" customFormat="1" ht="12" outlineLevel="1">
      <c r="A160" s="380"/>
      <c r="B160" s="381"/>
      <c r="C160" s="381" t="s">
        <v>129</v>
      </c>
      <c r="D160" s="393" t="s">
        <v>834</v>
      </c>
      <c r="E160" s="382"/>
      <c r="F160" s="383">
        <f>SUBTOTAL(9,F156:F159)</f>
        <v>16</v>
      </c>
      <c r="G160" s="383"/>
      <c r="H160" s="384"/>
      <c r="N160" s="379"/>
    </row>
    <row r="161" spans="1:14" s="342" customFormat="1" ht="12" outlineLevel="2">
      <c r="A161" s="341">
        <v>5</v>
      </c>
      <c r="B161" s="342" t="s">
        <v>574</v>
      </c>
      <c r="C161" s="342" t="s">
        <v>49</v>
      </c>
      <c r="D161" s="342" t="s">
        <v>290</v>
      </c>
      <c r="E161" s="343">
        <v>42064</v>
      </c>
      <c r="F161" s="344">
        <v>3</v>
      </c>
      <c r="G161" s="344">
        <v>4</v>
      </c>
      <c r="H161" s="342" t="s">
        <v>575</v>
      </c>
      <c r="N161" s="346"/>
    </row>
    <row r="162" spans="1:14" s="342" customFormat="1" ht="12" outlineLevel="1">
      <c r="A162" s="341"/>
      <c r="C162" s="347" t="s">
        <v>50</v>
      </c>
      <c r="E162" s="343"/>
      <c r="F162" s="344">
        <f>SUBTOTAL(9,F161:F161)</f>
        <v>3</v>
      </c>
      <c r="G162" s="344"/>
      <c r="N162" s="346"/>
    </row>
    <row r="163" spans="1:14" s="342" customFormat="1" ht="12" outlineLevel="2">
      <c r="A163" s="341">
        <v>5</v>
      </c>
      <c r="B163" s="348" t="str">
        <f>VLOOKUP(A163,'[1]Data'!$O$4:$P$31,2)</f>
        <v>Grey</v>
      </c>
      <c r="C163" s="348" t="str">
        <f>IF(MID('[1]5'!C$6,4,1)=" ",'[1]5'!C$6,IF(MID('[1]5'!C$6,2,1)=" ",TRIM(RIGHT('[1]5'!C$6,LEN('[1]5'!C$6)-2))&amp;" "&amp;LEFT('[1]5'!C$6,1),'[1]5'!C$6))</f>
        <v>Wilson &amp; Hoadley</v>
      </c>
      <c r="D163" s="342" t="s">
        <v>286</v>
      </c>
      <c r="E163" s="349">
        <v>41924</v>
      </c>
      <c r="F163" s="344">
        <v>5</v>
      </c>
      <c r="G163" s="344">
        <v>2</v>
      </c>
      <c r="H163" s="342" t="str">
        <f>TEXT(G163,"0")&amp;" "&amp;B163</f>
        <v>2 Grey</v>
      </c>
      <c r="N163" s="346"/>
    </row>
    <row r="164" spans="1:14" s="342" customFormat="1" ht="12" outlineLevel="1">
      <c r="A164" s="341"/>
      <c r="B164" s="348"/>
      <c r="C164" s="350" t="s">
        <v>288</v>
      </c>
      <c r="E164" s="349"/>
      <c r="F164" s="344">
        <f>SUBTOTAL(9,F163:F163)</f>
        <v>5</v>
      </c>
      <c r="G164" s="344"/>
      <c r="N164" s="346"/>
    </row>
    <row r="165" spans="1:14" s="342" customFormat="1" ht="12" outlineLevel="2">
      <c r="A165" s="351">
        <v>6</v>
      </c>
      <c r="B165" s="352" t="s">
        <v>673</v>
      </c>
      <c r="C165" s="352" t="s">
        <v>61</v>
      </c>
      <c r="D165" s="353" t="s">
        <v>208</v>
      </c>
      <c r="E165" s="354">
        <v>42169</v>
      </c>
      <c r="F165" s="355">
        <v>2</v>
      </c>
      <c r="G165" s="355">
        <v>5</v>
      </c>
      <c r="H165" s="353" t="s">
        <v>677</v>
      </c>
      <c r="N165" s="346"/>
    </row>
    <row r="166" spans="1:14" s="342" customFormat="1" ht="12" outlineLevel="1">
      <c r="A166" s="351"/>
      <c r="B166" s="352"/>
      <c r="C166" s="356" t="s">
        <v>62</v>
      </c>
      <c r="D166" s="353"/>
      <c r="E166" s="354"/>
      <c r="F166" s="355">
        <f>SUBTOTAL(9,F165:F165)</f>
        <v>2</v>
      </c>
      <c r="G166" s="355"/>
      <c r="H166" s="353"/>
      <c r="N166" s="346"/>
    </row>
    <row r="167" spans="1:14" s="342" customFormat="1" ht="12" outlineLevel="2">
      <c r="A167" s="341">
        <v>6</v>
      </c>
      <c r="B167" s="348" t="str">
        <f>VLOOKUP(A167,'[1]Data'!$O$4:$P$31,2)</f>
        <v>Yellowface (English)</v>
      </c>
      <c r="C167" s="348" t="str">
        <f>IF(MID('[1]6'!C$10,4,1)=" ",'[1]6'!C$10,IF(MID('[1]6'!C$10,2,1)=" ",TRIM(RIGHT('[1]6'!C$10,LEN('[1]6'!C$10)-2))&amp;" "&amp;LEFT('[1]6'!C$10,1),'[1]6'!C$10))</f>
        <v>Belcher &amp; Mckellar</v>
      </c>
      <c r="D167" s="342" t="s">
        <v>286</v>
      </c>
      <c r="E167" s="349">
        <v>41924</v>
      </c>
      <c r="F167" s="344">
        <v>1</v>
      </c>
      <c r="G167" s="344">
        <v>6</v>
      </c>
      <c r="H167" s="342" t="str">
        <f>TEXT(G167,"0")&amp;" "&amp;B167</f>
        <v>6 Yellowface (English)</v>
      </c>
      <c r="N167" s="346"/>
    </row>
    <row r="168" spans="1:14" s="342" customFormat="1" ht="12" outlineLevel="1">
      <c r="A168" s="341"/>
      <c r="B168" s="348"/>
      <c r="C168" s="350" t="s">
        <v>496</v>
      </c>
      <c r="E168" s="349"/>
      <c r="F168" s="344">
        <f>SUBTOTAL(9,F167:F167)</f>
        <v>1</v>
      </c>
      <c r="G168" s="344"/>
      <c r="N168" s="346"/>
    </row>
    <row r="169" spans="1:14" s="342" customFormat="1" ht="12" outlineLevel="2">
      <c r="A169" s="341">
        <v>6</v>
      </c>
      <c r="B169" s="348" t="str">
        <f>VLOOKUP(A169,'[1]Data'!$O$4:$P$31,2)</f>
        <v>Yellowface (English)</v>
      </c>
      <c r="C169" s="348" t="str">
        <f>IF(MID('[1]6'!C$6,4,1)=" ",'[1]6'!C$6,IF(MID('[1]6'!C$6,2,1)=" ",TRIM(RIGHT('[1]6'!C$6,LEN('[1]6'!C$6)-2))&amp;" "&amp;LEFT('[1]6'!C$6,1),'[1]6'!C$6))</f>
        <v>Charlton D</v>
      </c>
      <c r="D169" s="342" t="s">
        <v>286</v>
      </c>
      <c r="E169" s="349">
        <v>41924</v>
      </c>
      <c r="F169" s="344">
        <v>5</v>
      </c>
      <c r="G169" s="344">
        <v>2</v>
      </c>
      <c r="H169" s="342" t="str">
        <f>TEXT(G169,"0")&amp;" "&amp;B169</f>
        <v>2 Yellowface (English)</v>
      </c>
      <c r="N169" s="346"/>
    </row>
    <row r="170" spans="1:14" s="342" customFormat="1" ht="12" outlineLevel="1">
      <c r="A170" s="341"/>
      <c r="B170" s="348"/>
      <c r="C170" s="350" t="s">
        <v>1309</v>
      </c>
      <c r="E170" s="349"/>
      <c r="F170" s="344">
        <f>SUBTOTAL(9,F169:F169)</f>
        <v>5</v>
      </c>
      <c r="G170" s="344"/>
      <c r="N170" s="346"/>
    </row>
    <row r="171" spans="1:14" s="342" customFormat="1" ht="12" outlineLevel="2">
      <c r="A171" s="341">
        <v>6</v>
      </c>
      <c r="B171" s="342" t="s">
        <v>673</v>
      </c>
      <c r="C171" s="342" t="s">
        <v>1750</v>
      </c>
      <c r="D171" s="342" t="s">
        <v>290</v>
      </c>
      <c r="E171" s="343">
        <v>42064</v>
      </c>
      <c r="F171" s="344">
        <v>4</v>
      </c>
      <c r="G171" s="344">
        <v>3</v>
      </c>
      <c r="H171" s="342" t="s">
        <v>676</v>
      </c>
      <c r="N171" s="346"/>
    </row>
    <row r="172" spans="1:14" s="342" customFormat="1" ht="12" outlineLevel="1">
      <c r="A172" s="341"/>
      <c r="C172" s="347" t="s">
        <v>1752</v>
      </c>
      <c r="E172" s="343"/>
      <c r="F172" s="344">
        <f>SUBTOTAL(9,F171:F171)</f>
        <v>4</v>
      </c>
      <c r="G172" s="344"/>
      <c r="N172" s="346"/>
    </row>
    <row r="173" spans="1:14" s="342" customFormat="1" ht="12" outlineLevel="2">
      <c r="A173" s="351">
        <v>6</v>
      </c>
      <c r="B173" s="352" t="s">
        <v>673</v>
      </c>
      <c r="C173" s="352" t="s">
        <v>124</v>
      </c>
      <c r="D173" s="353" t="s">
        <v>208</v>
      </c>
      <c r="E173" s="354">
        <v>42169</v>
      </c>
      <c r="F173" s="355">
        <v>3</v>
      </c>
      <c r="G173" s="355">
        <v>4</v>
      </c>
      <c r="H173" s="353" t="s">
        <v>674</v>
      </c>
      <c r="N173" s="346"/>
    </row>
    <row r="174" spans="1:14" s="342" customFormat="1" ht="12" outlineLevel="1">
      <c r="A174" s="351"/>
      <c r="B174" s="352"/>
      <c r="C174" s="356" t="s">
        <v>125</v>
      </c>
      <c r="D174" s="353"/>
      <c r="E174" s="354"/>
      <c r="F174" s="355">
        <f>SUBTOTAL(9,F173:F173)</f>
        <v>3</v>
      </c>
      <c r="G174" s="355"/>
      <c r="H174" s="353"/>
      <c r="N174" s="346"/>
    </row>
    <row r="175" spans="1:14" s="342" customFormat="1" ht="12" outlineLevel="2">
      <c r="A175" s="341">
        <v>6</v>
      </c>
      <c r="B175" s="342" t="s">
        <v>673</v>
      </c>
      <c r="C175" s="342" t="s">
        <v>85</v>
      </c>
      <c r="D175" s="342" t="s">
        <v>290</v>
      </c>
      <c r="E175" s="343">
        <v>42064</v>
      </c>
      <c r="F175" s="344">
        <v>1</v>
      </c>
      <c r="G175" s="344">
        <v>6</v>
      </c>
      <c r="H175" s="342" t="s">
        <v>679</v>
      </c>
      <c r="N175" s="346"/>
    </row>
    <row r="176" spans="1:14" s="342" customFormat="1" ht="12" outlineLevel="1">
      <c r="A176" s="341"/>
      <c r="C176" s="347" t="s">
        <v>87</v>
      </c>
      <c r="E176" s="343"/>
      <c r="F176" s="344">
        <f>SUBTOTAL(9,F175:F175)</f>
        <v>1</v>
      </c>
      <c r="G176" s="344"/>
      <c r="N176" s="346"/>
    </row>
    <row r="177" spans="1:14" s="342" customFormat="1" ht="12" outlineLevel="2">
      <c r="A177" s="351">
        <v>6</v>
      </c>
      <c r="B177" s="352" t="s">
        <v>673</v>
      </c>
      <c r="C177" s="352" t="s">
        <v>154</v>
      </c>
      <c r="D177" s="353" t="s">
        <v>208</v>
      </c>
      <c r="E177" s="354">
        <v>42169</v>
      </c>
      <c r="F177" s="355">
        <v>5</v>
      </c>
      <c r="G177" s="355">
        <v>2</v>
      </c>
      <c r="H177" s="353" t="s">
        <v>678</v>
      </c>
      <c r="N177" s="346"/>
    </row>
    <row r="178" spans="1:14" s="342" customFormat="1" ht="12" outlineLevel="2">
      <c r="A178" s="351">
        <v>6</v>
      </c>
      <c r="B178" s="352" t="s">
        <v>673</v>
      </c>
      <c r="C178" s="352" t="s">
        <v>154</v>
      </c>
      <c r="D178" s="353" t="s">
        <v>242</v>
      </c>
      <c r="E178" s="354">
        <v>42176</v>
      </c>
      <c r="F178" s="355">
        <v>3</v>
      </c>
      <c r="G178" s="355">
        <v>4</v>
      </c>
      <c r="H178" s="353" t="s">
        <v>674</v>
      </c>
      <c r="N178" s="346"/>
    </row>
    <row r="179" spans="1:14" s="342" customFormat="1" ht="12" outlineLevel="1">
      <c r="A179" s="351"/>
      <c r="B179" s="352"/>
      <c r="C179" s="356" t="s">
        <v>155</v>
      </c>
      <c r="D179" s="353"/>
      <c r="E179" s="354"/>
      <c r="F179" s="355">
        <f>SUBTOTAL(9,F177:F178)</f>
        <v>8</v>
      </c>
      <c r="G179" s="355"/>
      <c r="H179" s="353"/>
      <c r="N179" s="346"/>
    </row>
    <row r="180" spans="1:14" s="342" customFormat="1" ht="12" outlineLevel="2">
      <c r="A180" s="341">
        <v>6</v>
      </c>
      <c r="B180" s="342" t="s">
        <v>673</v>
      </c>
      <c r="C180" s="342" t="s">
        <v>19</v>
      </c>
      <c r="D180" s="342" t="s">
        <v>290</v>
      </c>
      <c r="E180" s="343">
        <v>42064</v>
      </c>
      <c r="F180" s="344">
        <v>5</v>
      </c>
      <c r="G180" s="344">
        <v>2</v>
      </c>
      <c r="H180" s="342" t="s">
        <v>678</v>
      </c>
      <c r="N180" s="346"/>
    </row>
    <row r="181" spans="1:14" s="342" customFormat="1" ht="12" outlineLevel="1">
      <c r="A181" s="341"/>
      <c r="C181" s="347" t="s">
        <v>20</v>
      </c>
      <c r="E181" s="343"/>
      <c r="F181" s="344">
        <f>SUBTOTAL(9,F180:F180)</f>
        <v>5</v>
      </c>
      <c r="G181" s="344"/>
      <c r="N181" s="346"/>
    </row>
    <row r="182" spans="1:14" s="342" customFormat="1" ht="12" outlineLevel="2">
      <c r="A182" s="341">
        <v>6</v>
      </c>
      <c r="B182" s="342" t="s">
        <v>673</v>
      </c>
      <c r="C182" s="342" t="s">
        <v>59</v>
      </c>
      <c r="D182" s="342" t="s">
        <v>290</v>
      </c>
      <c r="E182" s="343">
        <v>42064</v>
      </c>
      <c r="F182" s="344">
        <v>6</v>
      </c>
      <c r="G182" s="344">
        <v>1</v>
      </c>
      <c r="H182" s="342" t="s">
        <v>675</v>
      </c>
      <c r="N182" s="346"/>
    </row>
    <row r="183" spans="1:14" s="342" customFormat="1" ht="12" outlineLevel="2">
      <c r="A183" s="341">
        <v>6</v>
      </c>
      <c r="B183" s="342" t="s">
        <v>673</v>
      </c>
      <c r="C183" s="342" t="s">
        <v>59</v>
      </c>
      <c r="D183" s="342" t="s">
        <v>290</v>
      </c>
      <c r="E183" s="343">
        <v>42064</v>
      </c>
      <c r="F183" s="344">
        <v>3</v>
      </c>
      <c r="G183" s="344">
        <v>4</v>
      </c>
      <c r="H183" s="342" t="s">
        <v>674</v>
      </c>
      <c r="N183" s="346"/>
    </row>
    <row r="184" spans="1:14" s="342" customFormat="1" ht="12" outlineLevel="1">
      <c r="A184" s="341"/>
      <c r="C184" s="347" t="s">
        <v>64</v>
      </c>
      <c r="E184" s="343"/>
      <c r="F184" s="344">
        <f>SUBTOTAL(9,F182:F183)</f>
        <v>9</v>
      </c>
      <c r="G184" s="344"/>
      <c r="N184" s="346"/>
    </row>
    <row r="185" spans="1:14" s="342" customFormat="1" ht="12" outlineLevel="2">
      <c r="A185" s="351">
        <v>6</v>
      </c>
      <c r="B185" s="352" t="s">
        <v>673</v>
      </c>
      <c r="C185" s="352" t="s">
        <v>1638</v>
      </c>
      <c r="D185" s="353" t="s">
        <v>208</v>
      </c>
      <c r="E185" s="354">
        <v>42169</v>
      </c>
      <c r="F185" s="355">
        <v>1</v>
      </c>
      <c r="G185" s="355">
        <v>6</v>
      </c>
      <c r="H185" s="353" t="s">
        <v>679</v>
      </c>
      <c r="N185" s="346"/>
    </row>
    <row r="186" spans="1:14" s="342" customFormat="1" ht="12" outlineLevel="1">
      <c r="A186" s="351"/>
      <c r="B186" s="352"/>
      <c r="C186" s="356" t="s">
        <v>1641</v>
      </c>
      <c r="D186" s="353"/>
      <c r="E186" s="354"/>
      <c r="F186" s="355">
        <f>SUBTOTAL(9,F185:F185)</f>
        <v>1</v>
      </c>
      <c r="G186" s="355"/>
      <c r="H186" s="353"/>
      <c r="N186" s="346"/>
    </row>
    <row r="187" spans="1:14" s="342" customFormat="1" ht="12" outlineLevel="2">
      <c r="A187" s="341">
        <v>6</v>
      </c>
      <c r="B187" s="348" t="str">
        <f>VLOOKUP(A187,'[1]Data'!$O$4:$P$31,2)</f>
        <v>Yellowface (English)</v>
      </c>
      <c r="C187" s="348" t="str">
        <f>IF(MID('[1]6'!C$8,4,1)=" ",'[1]6'!C$8,IF(MID('[1]6'!C$8,2,1)=" ",TRIM(RIGHT('[1]6'!C$8,LEN('[1]6'!C$8)-2))&amp;" "&amp;LEFT('[1]6'!C$8,1),'[1]6'!C$8))</f>
        <v>Rowe A</v>
      </c>
      <c r="D187" s="342" t="s">
        <v>286</v>
      </c>
      <c r="E187" s="349">
        <v>41924</v>
      </c>
      <c r="F187" s="344">
        <f>VLOOKUP(G187,'[1]Data'!$U$4:$V$9,2,FALSE)</f>
        <v>3</v>
      </c>
      <c r="G187" s="344">
        <v>4</v>
      </c>
      <c r="H187" s="342" t="str">
        <f>TEXT(G187,"0")&amp;" "&amp;B187</f>
        <v>4 Yellowface (English)</v>
      </c>
      <c r="N187" s="346"/>
    </row>
    <row r="188" spans="1:14" s="342" customFormat="1" ht="12" outlineLevel="2">
      <c r="A188" s="341">
        <v>6</v>
      </c>
      <c r="B188" s="348" t="str">
        <f>VLOOKUP(A188,'[1]Data'!$O$4:$P$31,2)</f>
        <v>Yellowface (English)</v>
      </c>
      <c r="C188" s="348" t="str">
        <f>IF(MID('[1]6'!C$7,4,1)=" ",'[1]6'!C$7,IF(MID('[1]6'!C$7,2,1)=" ",TRIM(RIGHT('[1]6'!C$7,LEN('[1]6'!C$7)-2))&amp;" "&amp;LEFT('[1]6'!C$7,1),'[1]6'!C$7))</f>
        <v>Rowe A</v>
      </c>
      <c r="D188" s="342" t="s">
        <v>286</v>
      </c>
      <c r="E188" s="349">
        <v>41924</v>
      </c>
      <c r="F188" s="344">
        <f>VLOOKUP(G188,'[1]Data'!$U$4:$V$9,2,FALSE)</f>
        <v>4</v>
      </c>
      <c r="G188" s="344">
        <v>3</v>
      </c>
      <c r="H188" s="342" t="str">
        <f>TEXT(G188,"0")&amp;" "&amp;B188</f>
        <v>3 Yellowface (English)</v>
      </c>
      <c r="N188" s="346"/>
    </row>
    <row r="189" spans="1:14" s="342" customFormat="1" ht="12" outlineLevel="2">
      <c r="A189" s="351">
        <v>6</v>
      </c>
      <c r="B189" s="352" t="s">
        <v>673</v>
      </c>
      <c r="C189" s="352" t="s">
        <v>307</v>
      </c>
      <c r="D189" s="353" t="s">
        <v>208</v>
      </c>
      <c r="E189" s="354">
        <v>42169</v>
      </c>
      <c r="F189" s="355">
        <v>6</v>
      </c>
      <c r="G189" s="355">
        <v>1</v>
      </c>
      <c r="H189" s="353" t="s">
        <v>675</v>
      </c>
      <c r="N189" s="346"/>
    </row>
    <row r="190" spans="1:14" s="342" customFormat="1" ht="12" outlineLevel="2">
      <c r="A190" s="351">
        <v>6</v>
      </c>
      <c r="B190" s="352" t="s">
        <v>673</v>
      </c>
      <c r="C190" s="352" t="s">
        <v>307</v>
      </c>
      <c r="D190" s="353" t="s">
        <v>208</v>
      </c>
      <c r="E190" s="354">
        <v>42169</v>
      </c>
      <c r="F190" s="355">
        <v>4</v>
      </c>
      <c r="G190" s="355">
        <v>3</v>
      </c>
      <c r="H190" s="353" t="s">
        <v>676</v>
      </c>
      <c r="N190" s="346"/>
    </row>
    <row r="191" spans="1:14" s="342" customFormat="1" ht="12" outlineLevel="2">
      <c r="A191" s="351">
        <v>6</v>
      </c>
      <c r="B191" s="352" t="s">
        <v>673</v>
      </c>
      <c r="C191" s="352" t="s">
        <v>307</v>
      </c>
      <c r="D191" s="353" t="s">
        <v>242</v>
      </c>
      <c r="E191" s="354">
        <v>42176</v>
      </c>
      <c r="F191" s="355">
        <v>5</v>
      </c>
      <c r="G191" s="355">
        <v>2</v>
      </c>
      <c r="H191" s="353" t="s">
        <v>678</v>
      </c>
      <c r="N191" s="346"/>
    </row>
    <row r="192" spans="1:14" s="376" customFormat="1" ht="12" outlineLevel="1">
      <c r="A192" s="380"/>
      <c r="B192" s="381"/>
      <c r="C192" s="381" t="s">
        <v>224</v>
      </c>
      <c r="D192" s="393" t="s">
        <v>834</v>
      </c>
      <c r="E192" s="382"/>
      <c r="F192" s="383">
        <f>SUBTOTAL(9,F187:F191)</f>
        <v>22</v>
      </c>
      <c r="G192" s="383"/>
      <c r="H192" s="384"/>
      <c r="N192" s="379"/>
    </row>
    <row r="193" spans="1:14" s="342" customFormat="1" ht="12" outlineLevel="2">
      <c r="A193" s="341">
        <v>6</v>
      </c>
      <c r="B193" s="348" t="str">
        <f>VLOOKUP(A193,'[1]Data'!$O$4:$P$31,2)</f>
        <v>Yellowface (English)</v>
      </c>
      <c r="C193" s="348" t="str">
        <f>IF(MID('[1]6'!C$5,4,1)=" ",'[1]6'!C$5,IF(MID('[1]6'!C$5,2,1)=" ",TRIM(RIGHT('[1]6'!C$5,LEN('[1]6'!C$5)-2))&amp;" "&amp;LEFT('[1]6'!C$5,1),'[1]6'!C$5))</f>
        <v>Sheppard &amp; Flanagan</v>
      </c>
      <c r="D193" s="342" t="s">
        <v>286</v>
      </c>
      <c r="E193" s="349">
        <v>41924</v>
      </c>
      <c r="F193" s="344">
        <f>VLOOKUP(G193,'[1]Data'!$U$4:$V$9,2,FALSE)</f>
        <v>6</v>
      </c>
      <c r="G193" s="344">
        <v>1</v>
      </c>
      <c r="H193" s="342" t="str">
        <f>TEXT(G193,"0")&amp;" "&amp;B193</f>
        <v>1 Yellowface (English)</v>
      </c>
      <c r="N193" s="346"/>
    </row>
    <row r="194" spans="1:14" s="342" customFormat="1" ht="12" outlineLevel="1">
      <c r="A194" s="341"/>
      <c r="B194" s="348"/>
      <c r="C194" s="350" t="s">
        <v>282</v>
      </c>
      <c r="E194" s="349"/>
      <c r="F194" s="344">
        <f>SUBTOTAL(9,F193:F193)</f>
        <v>6</v>
      </c>
      <c r="G194" s="344"/>
      <c r="N194" s="346"/>
    </row>
    <row r="195" spans="1:14" s="342" customFormat="1" ht="12" outlineLevel="2">
      <c r="A195" s="341">
        <v>6</v>
      </c>
      <c r="B195" s="348" t="str">
        <f>VLOOKUP(A195,'[1]Data'!$O$4:$P$31,2)</f>
        <v>Yellowface (English)</v>
      </c>
      <c r="C195" s="348" t="str">
        <f>IF(MID('[1]6'!C$9,4,1)=" ",'[1]6'!C$9,IF(MID('[1]6'!C$9,2,1)=" ",TRIM(RIGHT('[1]6'!C$9,LEN('[1]6'!C$9)-2))&amp;" "&amp;LEFT('[1]6'!C$9,1),'[1]6'!C$9))</f>
        <v>Tonkin G</v>
      </c>
      <c r="D195" s="342" t="s">
        <v>286</v>
      </c>
      <c r="E195" s="349">
        <v>41924</v>
      </c>
      <c r="F195" s="344">
        <v>2</v>
      </c>
      <c r="G195" s="344">
        <v>5</v>
      </c>
      <c r="H195" s="342" t="str">
        <f>TEXT(G195,"0")&amp;" "&amp;B195</f>
        <v>5 Yellowface (English)</v>
      </c>
      <c r="N195" s="346"/>
    </row>
    <row r="196" spans="1:14" s="342" customFormat="1" ht="12" outlineLevel="1">
      <c r="A196" s="341"/>
      <c r="B196" s="348"/>
      <c r="C196" s="350" t="s">
        <v>50</v>
      </c>
      <c r="E196" s="349"/>
      <c r="F196" s="344">
        <f>SUBTOTAL(9,F195:F195)</f>
        <v>2</v>
      </c>
      <c r="G196" s="344"/>
      <c r="N196" s="346"/>
    </row>
    <row r="197" spans="1:14" s="342" customFormat="1" ht="12" outlineLevel="2">
      <c r="A197" s="341">
        <v>6</v>
      </c>
      <c r="B197" s="342" t="s">
        <v>673</v>
      </c>
      <c r="C197" s="342" t="s">
        <v>287</v>
      </c>
      <c r="D197" s="342" t="s">
        <v>290</v>
      </c>
      <c r="E197" s="343">
        <v>42064</v>
      </c>
      <c r="F197" s="344">
        <v>2</v>
      </c>
      <c r="G197" s="344">
        <v>5</v>
      </c>
      <c r="H197" s="342" t="s">
        <v>677</v>
      </c>
      <c r="N197" s="346"/>
    </row>
    <row r="198" spans="1:14" s="342" customFormat="1" ht="12" outlineLevel="1">
      <c r="A198" s="341"/>
      <c r="C198" s="347" t="s">
        <v>288</v>
      </c>
      <c r="E198" s="343"/>
      <c r="F198" s="344">
        <f>SUBTOTAL(9,F197:F197)</f>
        <v>2</v>
      </c>
      <c r="G198" s="344"/>
      <c r="N198" s="346"/>
    </row>
    <row r="199" spans="1:14" s="342" customFormat="1" ht="12" outlineLevel="2">
      <c r="A199" s="351">
        <v>7</v>
      </c>
      <c r="B199" s="352" t="s">
        <v>1802</v>
      </c>
      <c r="C199" s="352" t="s">
        <v>402</v>
      </c>
      <c r="D199" s="353" t="s">
        <v>208</v>
      </c>
      <c r="E199" s="354">
        <v>42169</v>
      </c>
      <c r="F199" s="355">
        <v>3</v>
      </c>
      <c r="G199" s="355">
        <v>4</v>
      </c>
      <c r="H199" s="353" t="s">
        <v>1803</v>
      </c>
      <c r="N199" s="346"/>
    </row>
    <row r="200" spans="1:14" s="342" customFormat="1" ht="12" outlineLevel="1">
      <c r="A200" s="351"/>
      <c r="B200" s="352"/>
      <c r="C200" s="356" t="s">
        <v>403</v>
      </c>
      <c r="D200" s="353"/>
      <c r="E200" s="354"/>
      <c r="F200" s="355">
        <f>SUBTOTAL(9,F199:F199)</f>
        <v>3</v>
      </c>
      <c r="G200" s="355"/>
      <c r="H200" s="353"/>
      <c r="N200" s="346"/>
    </row>
    <row r="201" spans="1:14" s="342" customFormat="1" ht="12" outlineLevel="2">
      <c r="A201" s="341">
        <v>7</v>
      </c>
      <c r="B201" s="342" t="s">
        <v>1802</v>
      </c>
      <c r="C201" s="342" t="s">
        <v>61</v>
      </c>
      <c r="D201" s="342" t="s">
        <v>290</v>
      </c>
      <c r="E201" s="343">
        <v>42064</v>
      </c>
      <c r="F201" s="344">
        <v>3</v>
      </c>
      <c r="G201" s="344">
        <v>4</v>
      </c>
      <c r="H201" s="342" t="s">
        <v>1803</v>
      </c>
      <c r="N201" s="346"/>
    </row>
    <row r="202" spans="1:14" s="342" customFormat="1" ht="12" outlineLevel="2">
      <c r="A202" s="341">
        <v>7</v>
      </c>
      <c r="B202" s="342" t="s">
        <v>1802</v>
      </c>
      <c r="C202" s="348" t="str">
        <f>IF(MID('[1]7'!C$10,4,1)=" ",'[1]7'!C$10,IF(MID('[1]7'!C$10,2,1)=" ",TRIM(RIGHT('[1]7'!C$10,LEN('[1]7'!C$10)-2))&amp;" "&amp;LEFT('[1]7'!C$10,1),'[1]7'!C$10))</f>
        <v>Bader &amp; Turnbull</v>
      </c>
      <c r="D202" s="342" t="s">
        <v>286</v>
      </c>
      <c r="E202" s="349">
        <v>41924</v>
      </c>
      <c r="F202" s="344">
        <f>VLOOKUP(G202,'[1]Data'!$U$4:$V$9,2,FALSE)</f>
        <v>1</v>
      </c>
      <c r="G202" s="344">
        <v>6</v>
      </c>
      <c r="H202" s="342" t="str">
        <f>TEXT(G202,"0")&amp;" "&amp;B202</f>
        <v>6 Goldenface (Australian)</v>
      </c>
      <c r="N202" s="346"/>
    </row>
    <row r="203" spans="1:14" s="342" customFormat="1" ht="12" outlineLevel="1">
      <c r="A203" s="341"/>
      <c r="C203" s="350" t="s">
        <v>62</v>
      </c>
      <c r="E203" s="349"/>
      <c r="F203" s="344">
        <f>SUBTOTAL(9,F201:F202)</f>
        <v>4</v>
      </c>
      <c r="G203" s="344"/>
      <c r="N203" s="346"/>
    </row>
    <row r="204" spans="1:14" s="342" customFormat="1" ht="12" outlineLevel="2">
      <c r="A204" s="341">
        <v>7</v>
      </c>
      <c r="B204" s="342" t="s">
        <v>1802</v>
      </c>
      <c r="C204" s="342" t="s">
        <v>297</v>
      </c>
      <c r="D204" s="342" t="s">
        <v>290</v>
      </c>
      <c r="E204" s="343">
        <v>42064</v>
      </c>
      <c r="F204" s="344">
        <v>4</v>
      </c>
      <c r="G204" s="344">
        <v>3</v>
      </c>
      <c r="H204" s="342" t="s">
        <v>1804</v>
      </c>
      <c r="N204" s="346"/>
    </row>
    <row r="205" spans="1:14" s="342" customFormat="1" ht="12" outlineLevel="2">
      <c r="A205" s="341">
        <v>7</v>
      </c>
      <c r="B205" s="342" t="s">
        <v>1802</v>
      </c>
      <c r="C205" s="342" t="s">
        <v>297</v>
      </c>
      <c r="D205" s="342" t="s">
        <v>290</v>
      </c>
      <c r="E205" s="343">
        <v>42064</v>
      </c>
      <c r="F205" s="344">
        <v>2</v>
      </c>
      <c r="G205" s="344">
        <v>5</v>
      </c>
      <c r="H205" s="342" t="s">
        <v>1805</v>
      </c>
      <c r="N205" s="346"/>
    </row>
    <row r="206" spans="1:14" s="342" customFormat="1" ht="12" outlineLevel="2">
      <c r="A206" s="341">
        <v>7</v>
      </c>
      <c r="B206" s="342" t="s">
        <v>1802</v>
      </c>
      <c r="C206" s="348" t="str">
        <f>IF(MID('[1]7'!C$8,4,1)=" ",'[1]7'!C$8,IF(MID('[1]7'!C$8,2,1)=" ",TRIM(RIGHT('[1]7'!C$8,LEN('[1]7'!C$8)-2))&amp;" "&amp;LEFT('[1]7'!C$8,1),'[1]7'!C$8))</f>
        <v>Baxter A</v>
      </c>
      <c r="D206" s="342" t="s">
        <v>286</v>
      </c>
      <c r="E206" s="349">
        <v>41924</v>
      </c>
      <c r="F206" s="344">
        <f>VLOOKUP(G206,'[1]Data'!$U$4:$V$9,2,FALSE)</f>
        <v>3</v>
      </c>
      <c r="G206" s="344">
        <v>4</v>
      </c>
      <c r="H206" s="342" t="str">
        <f>TEXT(G206,"0")&amp;" "&amp;B206</f>
        <v>4 Goldenface (Australian)</v>
      </c>
      <c r="N206" s="346"/>
    </row>
    <row r="207" spans="1:14" s="342" customFormat="1" ht="12" outlineLevel="2">
      <c r="A207" s="341">
        <v>7</v>
      </c>
      <c r="B207" s="342" t="s">
        <v>1802</v>
      </c>
      <c r="C207" s="348" t="str">
        <f>IF(MID('[1]7'!C$7,4,1)=" ",'[1]7'!C$7,IF(MID('[1]7'!C$7,2,1)=" ",TRIM(RIGHT('[1]7'!C$7,LEN('[1]7'!C$7)-2))&amp;" "&amp;LEFT('[1]7'!C$7,1),'[1]7'!C$7))</f>
        <v>Baxter A</v>
      </c>
      <c r="D207" s="342" t="s">
        <v>286</v>
      </c>
      <c r="E207" s="349">
        <v>41924</v>
      </c>
      <c r="F207" s="344">
        <f>VLOOKUP(G207,'[1]Data'!$U$4:$V$9,2,FALSE)</f>
        <v>4</v>
      </c>
      <c r="G207" s="344">
        <v>3</v>
      </c>
      <c r="H207" s="342" t="str">
        <f>TEXT(G207,"0")&amp;" "&amp;B207</f>
        <v>3 Goldenface (Australian)</v>
      </c>
      <c r="N207" s="346"/>
    </row>
    <row r="208" spans="1:14" s="342" customFormat="1" ht="12" outlineLevel="1">
      <c r="A208" s="341"/>
      <c r="C208" s="350" t="s">
        <v>298</v>
      </c>
      <c r="E208" s="349"/>
      <c r="F208" s="344">
        <f>SUBTOTAL(9,F204:F207)</f>
        <v>13</v>
      </c>
      <c r="G208" s="344"/>
      <c r="N208" s="346"/>
    </row>
    <row r="209" spans="1:14" s="342" customFormat="1" ht="12" outlineLevel="2">
      <c r="A209" s="351">
        <v>7</v>
      </c>
      <c r="B209" s="352" t="s">
        <v>1802</v>
      </c>
      <c r="C209" s="352" t="s">
        <v>742</v>
      </c>
      <c r="D209" s="353" t="s">
        <v>208</v>
      </c>
      <c r="E209" s="354">
        <v>42169</v>
      </c>
      <c r="F209" s="355">
        <v>1</v>
      </c>
      <c r="G209" s="355">
        <v>6</v>
      </c>
      <c r="H209" s="353" t="s">
        <v>1806</v>
      </c>
      <c r="N209" s="346"/>
    </row>
    <row r="210" spans="1:14" s="342" customFormat="1" ht="12" outlineLevel="1">
      <c r="A210" s="351"/>
      <c r="B210" s="352"/>
      <c r="C210" s="356" t="s">
        <v>743</v>
      </c>
      <c r="D210" s="353"/>
      <c r="E210" s="354"/>
      <c r="F210" s="355">
        <f>SUBTOTAL(9,F209:F209)</f>
        <v>1</v>
      </c>
      <c r="G210" s="355"/>
      <c r="H210" s="353"/>
      <c r="N210" s="346"/>
    </row>
    <row r="211" spans="1:14" s="342" customFormat="1" ht="12" outlineLevel="2">
      <c r="A211" s="341">
        <v>7</v>
      </c>
      <c r="B211" s="342" t="s">
        <v>1802</v>
      </c>
      <c r="C211" s="348" t="str">
        <f>IF(MID('[1]7'!C$5,4,1)=" ",'[1]7'!C$5,IF(MID('[1]7'!C$5,2,1)=" ",TRIM(RIGHT('[1]7'!C$5,LEN('[1]7'!C$5)-2))&amp;" "&amp;LEFT('[1]7'!C$5,1),'[1]7'!C$5))</f>
        <v>Borg &amp; Skivington</v>
      </c>
      <c r="D211" s="342" t="s">
        <v>286</v>
      </c>
      <c r="E211" s="349">
        <v>41924</v>
      </c>
      <c r="F211" s="344">
        <v>6</v>
      </c>
      <c r="G211" s="344">
        <v>1</v>
      </c>
      <c r="H211" s="342" t="str">
        <f>TEXT(G211,"0")&amp;" "&amp;B211</f>
        <v>1 Goldenface (Australian)</v>
      </c>
      <c r="N211" s="346"/>
    </row>
    <row r="212" spans="1:14" s="342" customFormat="1" ht="12" outlineLevel="1">
      <c r="A212" s="341"/>
      <c r="C212" s="350" t="s">
        <v>255</v>
      </c>
      <c r="E212" s="349"/>
      <c r="F212" s="344">
        <f>SUBTOTAL(9,F211:F211)</f>
        <v>6</v>
      </c>
      <c r="G212" s="344"/>
      <c r="N212" s="346"/>
    </row>
    <row r="213" spans="1:14" s="342" customFormat="1" ht="12" outlineLevel="2">
      <c r="A213" s="341">
        <v>7</v>
      </c>
      <c r="B213" s="342" t="s">
        <v>1802</v>
      </c>
      <c r="C213" s="342" t="s">
        <v>983</v>
      </c>
      <c r="D213" s="342" t="s">
        <v>290</v>
      </c>
      <c r="E213" s="343">
        <v>42064</v>
      </c>
      <c r="F213" s="344">
        <v>1</v>
      </c>
      <c r="G213" s="344">
        <v>6</v>
      </c>
      <c r="H213" s="342" t="s">
        <v>1806</v>
      </c>
      <c r="N213" s="346"/>
    </row>
    <row r="214" spans="1:14" s="342" customFormat="1" ht="12" outlineLevel="1">
      <c r="A214" s="341"/>
      <c r="C214" s="347" t="s">
        <v>986</v>
      </c>
      <c r="E214" s="343"/>
      <c r="F214" s="344">
        <f>SUBTOTAL(9,F213:F213)</f>
        <v>1</v>
      </c>
      <c r="G214" s="344"/>
      <c r="N214" s="346"/>
    </row>
    <row r="215" spans="1:14" s="342" customFormat="1" ht="12" outlineLevel="2">
      <c r="A215" s="341">
        <v>7</v>
      </c>
      <c r="B215" s="342" t="s">
        <v>1802</v>
      </c>
      <c r="C215" s="342" t="s">
        <v>951</v>
      </c>
      <c r="D215" s="342" t="s">
        <v>290</v>
      </c>
      <c r="E215" s="343">
        <v>42064</v>
      </c>
      <c r="F215" s="344">
        <v>5</v>
      </c>
      <c r="G215" s="344">
        <v>2</v>
      </c>
      <c r="H215" s="342" t="s">
        <v>1807</v>
      </c>
      <c r="N215" s="346"/>
    </row>
    <row r="216" spans="1:14" s="342" customFormat="1" ht="12" outlineLevel="2">
      <c r="A216" s="351">
        <v>7</v>
      </c>
      <c r="B216" s="352" t="s">
        <v>1802</v>
      </c>
      <c r="C216" s="352" t="s">
        <v>951</v>
      </c>
      <c r="D216" s="353" t="s">
        <v>208</v>
      </c>
      <c r="E216" s="354">
        <v>42169</v>
      </c>
      <c r="F216" s="355">
        <v>6</v>
      </c>
      <c r="G216" s="355">
        <v>1</v>
      </c>
      <c r="H216" s="353" t="s">
        <v>1808</v>
      </c>
      <c r="N216" s="346"/>
    </row>
    <row r="217" spans="1:14" s="342" customFormat="1" ht="12" outlineLevel="2">
      <c r="A217" s="351">
        <v>7</v>
      </c>
      <c r="B217" s="352" t="s">
        <v>1802</v>
      </c>
      <c r="C217" s="352" t="s">
        <v>951</v>
      </c>
      <c r="D217" s="353" t="s">
        <v>242</v>
      </c>
      <c r="E217" s="354">
        <v>42176</v>
      </c>
      <c r="F217" s="355">
        <v>5</v>
      </c>
      <c r="G217" s="355">
        <v>2</v>
      </c>
      <c r="H217" s="353" t="s">
        <v>1807</v>
      </c>
      <c r="N217" s="346"/>
    </row>
    <row r="218" spans="1:14" s="376" customFormat="1" ht="12" outlineLevel="1">
      <c r="A218" s="380"/>
      <c r="B218" s="381"/>
      <c r="C218" s="381" t="s">
        <v>953</v>
      </c>
      <c r="D218" s="393" t="s">
        <v>834</v>
      </c>
      <c r="E218" s="382"/>
      <c r="F218" s="383">
        <f>SUBTOTAL(9,F215:F217)</f>
        <v>16</v>
      </c>
      <c r="G218" s="383"/>
      <c r="H218" s="384"/>
      <c r="N218" s="379"/>
    </row>
    <row r="219" spans="1:14" s="342" customFormat="1" ht="12" outlineLevel="2">
      <c r="A219" s="351">
        <v>7</v>
      </c>
      <c r="B219" s="352" t="s">
        <v>1802</v>
      </c>
      <c r="C219" s="352" t="s">
        <v>76</v>
      </c>
      <c r="D219" s="353" t="s">
        <v>208</v>
      </c>
      <c r="E219" s="354">
        <v>42169</v>
      </c>
      <c r="F219" s="355">
        <v>4</v>
      </c>
      <c r="G219" s="355">
        <v>3</v>
      </c>
      <c r="H219" s="353" t="s">
        <v>1804</v>
      </c>
      <c r="N219" s="346"/>
    </row>
    <row r="220" spans="1:14" s="342" customFormat="1" ht="12" outlineLevel="1">
      <c r="A220" s="351"/>
      <c r="B220" s="352"/>
      <c r="C220" s="356" t="s">
        <v>77</v>
      </c>
      <c r="D220" s="353"/>
      <c r="E220" s="354"/>
      <c r="F220" s="355">
        <f>SUBTOTAL(9,F219:F219)</f>
        <v>4</v>
      </c>
      <c r="G220" s="355"/>
      <c r="H220" s="353"/>
      <c r="N220" s="346"/>
    </row>
    <row r="221" spans="1:14" s="342" customFormat="1" ht="12" outlineLevel="2">
      <c r="A221" s="341">
        <v>7</v>
      </c>
      <c r="B221" s="342" t="s">
        <v>1802</v>
      </c>
      <c r="C221" s="342" t="s">
        <v>227</v>
      </c>
      <c r="D221" s="342" t="s">
        <v>290</v>
      </c>
      <c r="E221" s="343">
        <v>42064</v>
      </c>
      <c r="F221" s="344">
        <v>6</v>
      </c>
      <c r="G221" s="344">
        <v>1</v>
      </c>
      <c r="H221" s="342" t="s">
        <v>1808</v>
      </c>
      <c r="N221" s="346"/>
    </row>
    <row r="222" spans="1:14" s="342" customFormat="1" ht="12" outlineLevel="2">
      <c r="A222" s="351">
        <v>7</v>
      </c>
      <c r="B222" s="352" t="s">
        <v>1802</v>
      </c>
      <c r="C222" s="352" t="s">
        <v>227</v>
      </c>
      <c r="D222" s="353" t="s">
        <v>208</v>
      </c>
      <c r="E222" s="354">
        <v>42169</v>
      </c>
      <c r="F222" s="355">
        <v>5</v>
      </c>
      <c r="G222" s="355">
        <v>2</v>
      </c>
      <c r="H222" s="353" t="s">
        <v>1807</v>
      </c>
      <c r="N222" s="346"/>
    </row>
    <row r="223" spans="1:14" s="342" customFormat="1" ht="12" outlineLevel="2">
      <c r="A223" s="351">
        <v>7</v>
      </c>
      <c r="B223" s="352" t="s">
        <v>1802</v>
      </c>
      <c r="C223" s="352" t="s">
        <v>227</v>
      </c>
      <c r="D223" s="353" t="s">
        <v>208</v>
      </c>
      <c r="E223" s="354">
        <v>42169</v>
      </c>
      <c r="F223" s="355">
        <v>2</v>
      </c>
      <c r="G223" s="355">
        <v>5</v>
      </c>
      <c r="H223" s="353" t="s">
        <v>1805</v>
      </c>
      <c r="N223" s="346"/>
    </row>
    <row r="224" spans="1:14" s="342" customFormat="1" ht="12" outlineLevel="1">
      <c r="A224" s="351"/>
      <c r="B224" s="352"/>
      <c r="C224" s="356" t="s">
        <v>228</v>
      </c>
      <c r="D224" s="353"/>
      <c r="E224" s="354"/>
      <c r="F224" s="355">
        <f>SUBTOTAL(9,F221:F223)</f>
        <v>13</v>
      </c>
      <c r="G224" s="355"/>
      <c r="H224" s="353"/>
      <c r="N224" s="346"/>
    </row>
    <row r="225" spans="1:14" s="342" customFormat="1" ht="12" outlineLevel="2">
      <c r="A225" s="341">
        <v>7</v>
      </c>
      <c r="B225" s="342" t="s">
        <v>1802</v>
      </c>
      <c r="C225" s="348" t="str">
        <f>IF(MID('[1]7'!C$6,4,1)=" ",'[1]7'!C$6,IF(MID('[1]7'!C$6,2,1)=" ",TRIM(RIGHT('[1]7'!C$6,LEN('[1]7'!C$6)-2))&amp;" "&amp;LEFT('[1]7'!C$6,1),'[1]7'!C$6))</f>
        <v>Sheppard &amp; Flanagan</v>
      </c>
      <c r="D225" s="342" t="s">
        <v>286</v>
      </c>
      <c r="E225" s="349">
        <v>41924</v>
      </c>
      <c r="F225" s="344">
        <f>VLOOKUP(G225,'[1]Data'!$U$4:$V$9,2,FALSE)</f>
        <v>5</v>
      </c>
      <c r="G225" s="344">
        <v>2</v>
      </c>
      <c r="H225" s="342" t="str">
        <f>TEXT(G225,"0")&amp;" "&amp;B225</f>
        <v>2 Goldenface (Australian)</v>
      </c>
      <c r="N225" s="346"/>
    </row>
    <row r="226" spans="1:14" s="342" customFormat="1" ht="12" outlineLevel="1">
      <c r="A226" s="341"/>
      <c r="C226" s="350" t="s">
        <v>282</v>
      </c>
      <c r="E226" s="349"/>
      <c r="F226" s="344">
        <f>SUBTOTAL(9,F225:F225)</f>
        <v>5</v>
      </c>
      <c r="G226" s="344"/>
      <c r="N226" s="346"/>
    </row>
    <row r="227" spans="1:14" s="342" customFormat="1" ht="12" outlineLevel="2">
      <c r="A227" s="341">
        <v>7</v>
      </c>
      <c r="B227" s="342" t="s">
        <v>1802</v>
      </c>
      <c r="C227" s="348" t="str">
        <f>IF(MID('[1]7'!C$9,4,1)=" ",'[1]7'!C$9,IF(MID('[1]7'!C$9,2,1)=" ",TRIM(RIGHT('[1]7'!C$9,LEN('[1]7'!C$9)-2))&amp;" "&amp;LEFT('[1]7'!C$9,1),'[1]7'!C$9))</f>
        <v>Stephens R</v>
      </c>
      <c r="D227" s="342" t="s">
        <v>286</v>
      </c>
      <c r="E227" s="349">
        <v>41924</v>
      </c>
      <c r="F227" s="344">
        <v>2</v>
      </c>
      <c r="G227" s="344">
        <v>5</v>
      </c>
      <c r="H227" s="342" t="str">
        <f>TEXT(G227,"0")&amp;" "&amp;B227</f>
        <v>5 Goldenface (Australian)</v>
      </c>
      <c r="N227" s="346"/>
    </row>
    <row r="228" spans="1:14" s="342" customFormat="1" ht="12" outlineLevel="1">
      <c r="A228" s="341"/>
      <c r="C228" s="350" t="s">
        <v>230</v>
      </c>
      <c r="E228" s="349"/>
      <c r="F228" s="344">
        <f>SUBTOTAL(9,F227:F227)</f>
        <v>2</v>
      </c>
      <c r="G228" s="344"/>
      <c r="N228" s="346"/>
    </row>
    <row r="229" spans="1:14" s="342" customFormat="1" ht="12" outlineLevel="2">
      <c r="A229" s="341">
        <v>8</v>
      </c>
      <c r="B229" s="348" t="str">
        <f>VLOOKUP(A229,'[1]Data'!$O$4:$P$31,2)</f>
        <v>Black Eye</v>
      </c>
      <c r="C229" s="348" t="s">
        <v>372</v>
      </c>
      <c r="D229" s="342" t="s">
        <v>286</v>
      </c>
      <c r="E229" s="349">
        <v>41924</v>
      </c>
      <c r="F229" s="344">
        <f>VLOOKUP(G229,'[1]Data'!$U$4:$V$9,2,FALSE)</f>
        <v>1</v>
      </c>
      <c r="G229" s="344">
        <v>6</v>
      </c>
      <c r="H229" s="342" t="str">
        <f>TEXT(G229,"0")&amp;" "&amp;B229</f>
        <v>6 Black Eye</v>
      </c>
      <c r="N229" s="346"/>
    </row>
    <row r="230" spans="1:14" s="342" customFormat="1" ht="12" outlineLevel="2">
      <c r="A230" s="341">
        <v>8</v>
      </c>
      <c r="B230" s="348" t="str">
        <f>VLOOKUP(A230,'[1]Data'!$O$4:$P$31,2)</f>
        <v>Black Eye</v>
      </c>
      <c r="C230" s="348" t="s">
        <v>372</v>
      </c>
      <c r="D230" s="342" t="s">
        <v>286</v>
      </c>
      <c r="E230" s="349">
        <v>41924</v>
      </c>
      <c r="F230" s="344">
        <f>VLOOKUP(G230,'[1]Data'!$U$4:$V$9,2,FALSE)</f>
        <v>2</v>
      </c>
      <c r="G230" s="344">
        <v>5</v>
      </c>
      <c r="H230" s="342" t="str">
        <f>TEXT(G230,"0")&amp;" "&amp;B230</f>
        <v>5 Black Eye</v>
      </c>
      <c r="N230" s="346"/>
    </row>
    <row r="231" spans="1:14" s="342" customFormat="1" ht="12" outlineLevel="1">
      <c r="A231" s="341"/>
      <c r="B231" s="348"/>
      <c r="C231" s="350" t="s">
        <v>413</v>
      </c>
      <c r="E231" s="349"/>
      <c r="F231" s="344">
        <f>SUBTOTAL(9,F229:F230)</f>
        <v>3</v>
      </c>
      <c r="G231" s="344"/>
      <c r="N231" s="346"/>
    </row>
    <row r="232" spans="1:14" s="342" customFormat="1" ht="12" outlineLevel="2">
      <c r="A232" s="341">
        <v>8</v>
      </c>
      <c r="B232" s="342" t="s">
        <v>581</v>
      </c>
      <c r="C232" s="342" t="s">
        <v>929</v>
      </c>
      <c r="D232" s="342" t="s">
        <v>290</v>
      </c>
      <c r="E232" s="343">
        <v>42064</v>
      </c>
      <c r="F232" s="344">
        <v>2</v>
      </c>
      <c r="G232" s="344">
        <v>5</v>
      </c>
      <c r="H232" s="342" t="s">
        <v>583</v>
      </c>
      <c r="N232" s="346"/>
    </row>
    <row r="233" spans="1:14" s="342" customFormat="1" ht="12" outlineLevel="1">
      <c r="A233" s="341"/>
      <c r="C233" s="347" t="s">
        <v>931</v>
      </c>
      <c r="E233" s="343"/>
      <c r="F233" s="344">
        <f>SUBTOTAL(9,F232:F232)</f>
        <v>2</v>
      </c>
      <c r="G233" s="344"/>
      <c r="N233" s="346"/>
    </row>
    <row r="234" spans="1:14" s="342" customFormat="1" ht="12" outlineLevel="2">
      <c r="A234" s="341">
        <v>8</v>
      </c>
      <c r="B234" s="348" t="str">
        <f>VLOOKUP(A234,'[1]Data'!$O$4:$P$31,2)</f>
        <v>Black Eye</v>
      </c>
      <c r="C234" s="348" t="str">
        <f>IF(MID('[1]8'!C$8,4,1)=" ",'[1]8'!C$8,IF(MID('[1]8'!C$8,2,1)=" ",TRIM(RIGHT('[1]8'!C$8,LEN('[1]8'!C$8)-2))&amp;" "&amp;LEFT('[1]8'!C$8,1),'[1]8'!C$8))</f>
        <v>Gosbell G</v>
      </c>
      <c r="D234" s="342" t="s">
        <v>286</v>
      </c>
      <c r="E234" s="349">
        <v>41924</v>
      </c>
      <c r="F234" s="344">
        <v>3</v>
      </c>
      <c r="G234" s="344">
        <v>4</v>
      </c>
      <c r="H234" s="342" t="str">
        <f>TEXT(G234,"0")&amp;" "&amp;B234</f>
        <v>4 Black Eye</v>
      </c>
      <c r="N234" s="346"/>
    </row>
    <row r="235" spans="1:14" s="342" customFormat="1" ht="12" outlineLevel="1">
      <c r="A235" s="341"/>
      <c r="B235" s="348"/>
      <c r="C235" s="350" t="s">
        <v>864</v>
      </c>
      <c r="E235" s="349"/>
      <c r="F235" s="344">
        <f>SUBTOTAL(9,F234:F234)</f>
        <v>3</v>
      </c>
      <c r="G235" s="344"/>
      <c r="N235" s="346"/>
    </row>
    <row r="236" spans="1:14" s="342" customFormat="1" ht="12" outlineLevel="2">
      <c r="A236" s="341">
        <v>8</v>
      </c>
      <c r="B236" s="342" t="s">
        <v>581</v>
      </c>
      <c r="C236" s="342" t="s">
        <v>372</v>
      </c>
      <c r="D236" s="342" t="s">
        <v>290</v>
      </c>
      <c r="E236" s="343">
        <v>42064</v>
      </c>
      <c r="F236" s="344">
        <v>6</v>
      </c>
      <c r="G236" s="344">
        <v>1</v>
      </c>
      <c r="H236" s="342" t="s">
        <v>585</v>
      </c>
      <c r="N236" s="346"/>
    </row>
    <row r="237" spans="1:14" s="342" customFormat="1" ht="12" outlineLevel="2">
      <c r="A237" s="341">
        <v>8</v>
      </c>
      <c r="B237" s="342" t="s">
        <v>581</v>
      </c>
      <c r="C237" s="342" t="s">
        <v>372</v>
      </c>
      <c r="D237" s="342" t="s">
        <v>290</v>
      </c>
      <c r="E237" s="343">
        <v>42064</v>
      </c>
      <c r="F237" s="344">
        <v>5</v>
      </c>
      <c r="G237" s="344">
        <v>2</v>
      </c>
      <c r="H237" s="342" t="s">
        <v>586</v>
      </c>
      <c r="N237" s="346"/>
    </row>
    <row r="238" spans="1:14" s="342" customFormat="1" ht="12" outlineLevel="2">
      <c r="A238" s="341">
        <v>8</v>
      </c>
      <c r="B238" s="342" t="s">
        <v>581</v>
      </c>
      <c r="C238" s="342" t="s">
        <v>372</v>
      </c>
      <c r="D238" s="342" t="s">
        <v>290</v>
      </c>
      <c r="E238" s="343">
        <v>42064</v>
      </c>
      <c r="F238" s="344">
        <v>1</v>
      </c>
      <c r="G238" s="344">
        <v>6</v>
      </c>
      <c r="H238" s="342" t="s">
        <v>584</v>
      </c>
      <c r="N238" s="346"/>
    </row>
    <row r="239" spans="1:14" s="376" customFormat="1" ht="12" outlineLevel="1">
      <c r="A239" s="375"/>
      <c r="C239" s="376" t="s">
        <v>413</v>
      </c>
      <c r="D239" s="393" t="s">
        <v>834</v>
      </c>
      <c r="E239" s="377"/>
      <c r="F239" s="378">
        <f>SUBTOTAL(9,F236:F238)</f>
        <v>12</v>
      </c>
      <c r="G239" s="378"/>
      <c r="N239" s="379"/>
    </row>
    <row r="240" spans="1:14" s="342" customFormat="1" ht="12" outlineLevel="2">
      <c r="A240" s="341">
        <v>8</v>
      </c>
      <c r="B240" s="342" t="s">
        <v>581</v>
      </c>
      <c r="C240" s="342" t="s">
        <v>121</v>
      </c>
      <c r="D240" s="342" t="s">
        <v>290</v>
      </c>
      <c r="E240" s="343">
        <v>42064</v>
      </c>
      <c r="F240" s="344">
        <v>4</v>
      </c>
      <c r="G240" s="344">
        <v>3</v>
      </c>
      <c r="H240" s="342" t="s">
        <v>582</v>
      </c>
      <c r="N240" s="346"/>
    </row>
    <row r="241" spans="1:14" s="342" customFormat="1" ht="12" outlineLevel="2">
      <c r="A241" s="351">
        <v>8</v>
      </c>
      <c r="B241" s="352" t="s">
        <v>581</v>
      </c>
      <c r="C241" s="352" t="s">
        <v>121</v>
      </c>
      <c r="D241" s="353" t="s">
        <v>208</v>
      </c>
      <c r="E241" s="354">
        <v>42169</v>
      </c>
      <c r="F241" s="355">
        <v>4</v>
      </c>
      <c r="G241" s="355">
        <v>3</v>
      </c>
      <c r="H241" s="353" t="s">
        <v>582</v>
      </c>
      <c r="N241" s="346"/>
    </row>
    <row r="242" spans="1:14" s="342" customFormat="1" ht="12" outlineLevel="2">
      <c r="A242" s="351">
        <v>8</v>
      </c>
      <c r="B242" s="352" t="s">
        <v>581</v>
      </c>
      <c r="C242" s="352" t="s">
        <v>121</v>
      </c>
      <c r="D242" s="353" t="s">
        <v>208</v>
      </c>
      <c r="E242" s="354">
        <v>42169</v>
      </c>
      <c r="F242" s="355">
        <v>1</v>
      </c>
      <c r="G242" s="355">
        <v>6</v>
      </c>
      <c r="H242" s="353" t="s">
        <v>584</v>
      </c>
      <c r="N242" s="346"/>
    </row>
    <row r="243" spans="1:14" s="342" customFormat="1" ht="12" outlineLevel="1">
      <c r="A243" s="351"/>
      <c r="B243" s="352"/>
      <c r="C243" s="356" t="s">
        <v>122</v>
      </c>
      <c r="D243" s="353"/>
      <c r="E243" s="354"/>
      <c r="F243" s="355">
        <f>SUBTOTAL(9,F240:F242)</f>
        <v>9</v>
      </c>
      <c r="G243" s="355"/>
      <c r="H243" s="353"/>
      <c r="N243" s="346"/>
    </row>
    <row r="244" spans="1:14" s="342" customFormat="1" ht="12" outlineLevel="2">
      <c r="A244" s="341">
        <v>8</v>
      </c>
      <c r="B244" s="342" t="s">
        <v>581</v>
      </c>
      <c r="C244" s="342" t="s">
        <v>423</v>
      </c>
      <c r="D244" s="342" t="s">
        <v>290</v>
      </c>
      <c r="E244" s="343">
        <v>42064</v>
      </c>
      <c r="F244" s="344">
        <v>3</v>
      </c>
      <c r="G244" s="344">
        <v>4</v>
      </c>
      <c r="H244" s="342" t="s">
        <v>587</v>
      </c>
      <c r="N244" s="346"/>
    </row>
    <row r="245" spans="1:14" s="342" customFormat="1" ht="12" outlineLevel="2">
      <c r="A245" s="341">
        <v>8</v>
      </c>
      <c r="B245" s="348" t="str">
        <f>VLOOKUP(A245,'[1]Data'!$O$4:$P$31,2)</f>
        <v>Black Eye</v>
      </c>
      <c r="C245" s="348" t="str">
        <f>IF(MID('[1]8'!C$7,4,1)=" ",'[1]8'!C$7,IF(MID('[1]8'!C$7,2,1)=" ",TRIM(RIGHT('[1]8'!C$7,LEN('[1]8'!C$7)-2))&amp;" "&amp;LEFT('[1]8'!C$7,1),'[1]8'!C$7))</f>
        <v>Rixon D</v>
      </c>
      <c r="D245" s="342" t="s">
        <v>286</v>
      </c>
      <c r="E245" s="349">
        <v>41924</v>
      </c>
      <c r="F245" s="344">
        <f>VLOOKUP(G245,'[1]Data'!$U$4:$V$9,2,FALSE)</f>
        <v>4</v>
      </c>
      <c r="G245" s="344">
        <v>3</v>
      </c>
      <c r="H245" s="342" t="str">
        <f>TEXT(G245,"0")&amp;" "&amp;B245</f>
        <v>3 Black Eye</v>
      </c>
      <c r="N245" s="346"/>
    </row>
    <row r="246" spans="1:14" s="342" customFormat="1" ht="12" outlineLevel="2">
      <c r="A246" s="351">
        <v>8</v>
      </c>
      <c r="B246" s="352" t="s">
        <v>581</v>
      </c>
      <c r="C246" s="352" t="s">
        <v>423</v>
      </c>
      <c r="D246" s="353" t="s">
        <v>208</v>
      </c>
      <c r="E246" s="354">
        <v>42169</v>
      </c>
      <c r="F246" s="355">
        <v>2</v>
      </c>
      <c r="G246" s="355">
        <v>5</v>
      </c>
      <c r="H246" s="353" t="s">
        <v>583</v>
      </c>
      <c r="N246" s="346"/>
    </row>
    <row r="247" spans="1:14" s="342" customFormat="1" ht="12" outlineLevel="1">
      <c r="A247" s="351"/>
      <c r="B247" s="352"/>
      <c r="C247" s="356" t="s">
        <v>424</v>
      </c>
      <c r="D247" s="353"/>
      <c r="E247" s="354"/>
      <c r="F247" s="355">
        <f>SUBTOTAL(9,F244:F246)</f>
        <v>9</v>
      </c>
      <c r="G247" s="355"/>
      <c r="H247" s="353"/>
      <c r="N247" s="346"/>
    </row>
    <row r="248" spans="1:14" s="342" customFormat="1" ht="12" outlineLevel="2">
      <c r="A248" s="351">
        <v>8</v>
      </c>
      <c r="B248" s="352" t="s">
        <v>581</v>
      </c>
      <c r="C248" s="352" t="s">
        <v>227</v>
      </c>
      <c r="D248" s="353" t="s">
        <v>208</v>
      </c>
      <c r="E248" s="354">
        <v>42169</v>
      </c>
      <c r="F248" s="355">
        <v>5</v>
      </c>
      <c r="G248" s="355">
        <v>2</v>
      </c>
      <c r="H248" s="353" t="s">
        <v>586</v>
      </c>
      <c r="N248" s="346"/>
    </row>
    <row r="249" spans="1:14" s="342" customFormat="1" ht="12" outlineLevel="1">
      <c r="A249" s="351"/>
      <c r="B249" s="352"/>
      <c r="C249" s="356" t="s">
        <v>228</v>
      </c>
      <c r="D249" s="353"/>
      <c r="E249" s="354"/>
      <c r="F249" s="355">
        <f>SUBTOTAL(9,F248:F248)</f>
        <v>5</v>
      </c>
      <c r="G249" s="355"/>
      <c r="H249" s="353"/>
      <c r="N249" s="346"/>
    </row>
    <row r="250" spans="1:14" s="342" customFormat="1" ht="12" outlineLevel="2">
      <c r="A250" s="341">
        <v>8</v>
      </c>
      <c r="B250" s="348" t="str">
        <f>VLOOKUP(A250,'[1]Data'!$O$4:$P$31,2)</f>
        <v>Black Eye</v>
      </c>
      <c r="C250" s="348" t="str">
        <f>IF(MID('[1]8'!C$6,4,1)=" ",'[1]8'!C$6,IF(MID('[1]8'!C$6,2,1)=" ",TRIM(RIGHT('[1]8'!C$6,LEN('[1]8'!C$6)-2))&amp;" "&amp;LEFT('[1]8'!C$6,1),'[1]8'!C$6))</f>
        <v>Sheppard &amp; Flanagan</v>
      </c>
      <c r="D250" s="342" t="s">
        <v>286</v>
      </c>
      <c r="E250" s="349">
        <v>41924</v>
      </c>
      <c r="F250" s="344">
        <f>VLOOKUP(G250,'[1]Data'!$U$4:$V$9,2,FALSE)</f>
        <v>5</v>
      </c>
      <c r="G250" s="344">
        <v>2</v>
      </c>
      <c r="H250" s="342" t="str">
        <f>TEXT(G250,"0")&amp;" "&amp;B250</f>
        <v>2 Black Eye</v>
      </c>
      <c r="N250" s="346"/>
    </row>
    <row r="251" spans="1:14" s="342" customFormat="1" ht="12" outlineLevel="2">
      <c r="A251" s="341">
        <v>8</v>
      </c>
      <c r="B251" s="348" t="str">
        <f>VLOOKUP(A251,'[1]Data'!$O$4:$P$31,2)</f>
        <v>Black Eye</v>
      </c>
      <c r="C251" s="348" t="str">
        <f>IF(MID('[1]8'!C$5,4,1)=" ",'[1]8'!C$5,IF(MID('[1]8'!C$5,2,1)=" ",TRIM(RIGHT('[1]8'!C$5,LEN('[1]8'!C$5)-2))&amp;" "&amp;LEFT('[1]8'!C$5,1),'[1]8'!C$5))</f>
        <v>Sheppard &amp; Flanagan</v>
      </c>
      <c r="D251" s="342" t="s">
        <v>286</v>
      </c>
      <c r="E251" s="349">
        <v>41924</v>
      </c>
      <c r="F251" s="344">
        <f>VLOOKUP(G251,'[1]Data'!$U$4:$V$9,2,FALSE)</f>
        <v>6</v>
      </c>
      <c r="G251" s="344">
        <v>1</v>
      </c>
      <c r="H251" s="342" t="str">
        <f>TEXT(G251,"0")&amp;" "&amp;B251</f>
        <v>1 Black Eye</v>
      </c>
      <c r="N251" s="346"/>
    </row>
    <row r="252" spans="1:14" s="342" customFormat="1" ht="12" outlineLevel="1">
      <c r="A252" s="341"/>
      <c r="B252" s="348"/>
      <c r="C252" s="350" t="s">
        <v>282</v>
      </c>
      <c r="E252" s="349"/>
      <c r="F252" s="344">
        <f>SUBTOTAL(9,F250:F251)</f>
        <v>11</v>
      </c>
      <c r="G252" s="344"/>
      <c r="N252" s="346"/>
    </row>
    <row r="253" spans="1:14" s="342" customFormat="1" ht="12" outlineLevel="2">
      <c r="A253" s="351">
        <v>8</v>
      </c>
      <c r="B253" s="352" t="s">
        <v>581</v>
      </c>
      <c r="C253" s="352" t="s">
        <v>106</v>
      </c>
      <c r="D253" s="353" t="s">
        <v>208</v>
      </c>
      <c r="E253" s="354">
        <v>42169</v>
      </c>
      <c r="F253" s="355">
        <v>3</v>
      </c>
      <c r="G253" s="355">
        <v>4</v>
      </c>
      <c r="H253" s="353" t="s">
        <v>587</v>
      </c>
      <c r="N253" s="346"/>
    </row>
    <row r="254" spans="1:14" s="342" customFormat="1" ht="12" outlineLevel="1">
      <c r="A254" s="351"/>
      <c r="B254" s="352"/>
      <c r="C254" s="356" t="s">
        <v>107</v>
      </c>
      <c r="D254" s="353"/>
      <c r="E254" s="354"/>
      <c r="F254" s="355">
        <f>SUBTOTAL(9,F253:F253)</f>
        <v>3</v>
      </c>
      <c r="G254" s="355"/>
      <c r="H254" s="353"/>
      <c r="N254" s="346"/>
    </row>
    <row r="255" spans="1:14" s="342" customFormat="1" ht="12" outlineLevel="2">
      <c r="A255" s="351">
        <v>8</v>
      </c>
      <c r="B255" s="352" t="s">
        <v>581</v>
      </c>
      <c r="C255" s="352" t="s">
        <v>74</v>
      </c>
      <c r="D255" s="353" t="s">
        <v>208</v>
      </c>
      <c r="E255" s="354">
        <v>42169</v>
      </c>
      <c r="F255" s="355">
        <v>6</v>
      </c>
      <c r="G255" s="355">
        <v>1</v>
      </c>
      <c r="H255" s="353" t="s">
        <v>585</v>
      </c>
      <c r="N255" s="346"/>
    </row>
    <row r="256" spans="1:14" s="342" customFormat="1" ht="12" outlineLevel="1">
      <c r="A256" s="351"/>
      <c r="B256" s="352"/>
      <c r="C256" s="356" t="s">
        <v>75</v>
      </c>
      <c r="D256" s="353"/>
      <c r="E256" s="354"/>
      <c r="F256" s="355">
        <f>SUBTOTAL(9,F255:F255)</f>
        <v>6</v>
      </c>
      <c r="G256" s="355"/>
      <c r="H256" s="353"/>
      <c r="N256" s="346"/>
    </row>
    <row r="257" spans="1:14" s="342" customFormat="1" ht="12" outlineLevel="2">
      <c r="A257" s="341">
        <v>9</v>
      </c>
      <c r="B257" s="348" t="str">
        <f>VLOOKUP(A257,'[1]Data'!$O$4:$P$31,2)</f>
        <v>Dilute</v>
      </c>
      <c r="C257" s="348" t="str">
        <f>IF(MID('[1]9'!C$8,4,1)=" ",'[1]9'!C$8,IF(MID('[1]9'!C$8,2,1)=" ",TRIM(RIGHT('[1]9'!C$8,LEN('[1]9'!C$8)-2))&amp;" "&amp;LEFT('[1]9'!C$8,1),'[1]9'!C$8))</f>
        <v>Ackers B</v>
      </c>
      <c r="D257" s="342" t="s">
        <v>286</v>
      </c>
      <c r="E257" s="349">
        <v>41924</v>
      </c>
      <c r="F257" s="344">
        <v>3</v>
      </c>
      <c r="G257" s="344">
        <v>4</v>
      </c>
      <c r="H257" s="342" t="str">
        <f>TEXT(G257,"0")&amp;" "&amp;B257</f>
        <v>4 Dilute</v>
      </c>
      <c r="N257" s="346"/>
    </row>
    <row r="258" spans="1:14" s="342" customFormat="1" ht="12" outlineLevel="1">
      <c r="A258" s="341"/>
      <c r="B258" s="348"/>
      <c r="C258" s="350" t="s">
        <v>1685</v>
      </c>
      <c r="E258" s="349"/>
      <c r="F258" s="344">
        <f>SUBTOTAL(9,F257:F257)</f>
        <v>3</v>
      </c>
      <c r="G258" s="344"/>
      <c r="N258" s="346"/>
    </row>
    <row r="259" spans="1:14" s="342" customFormat="1" ht="12" outlineLevel="2">
      <c r="A259" s="341">
        <v>9</v>
      </c>
      <c r="B259" s="342" t="s">
        <v>1430</v>
      </c>
      <c r="C259" s="342" t="s">
        <v>742</v>
      </c>
      <c r="D259" s="342" t="s">
        <v>290</v>
      </c>
      <c r="E259" s="343">
        <v>42064</v>
      </c>
      <c r="F259" s="344">
        <v>5</v>
      </c>
      <c r="G259" s="344">
        <v>2</v>
      </c>
      <c r="H259" s="342" t="s">
        <v>1584</v>
      </c>
      <c r="N259" s="346"/>
    </row>
    <row r="260" spans="1:14" s="342" customFormat="1" ht="12" outlineLevel="2">
      <c r="A260" s="341">
        <v>9</v>
      </c>
      <c r="B260" s="348" t="str">
        <f>VLOOKUP(A260,'[1]Data'!$O$4:$P$31,2)</f>
        <v>Dilute</v>
      </c>
      <c r="C260" s="348" t="str">
        <f>IF(MID('[1]9'!C$10,4,1)=" ",'[1]9'!C$10,IF(MID('[1]9'!C$10,2,1)=" ",TRIM(RIGHT('[1]9'!C$10,LEN('[1]9'!C$10)-2))&amp;" "&amp;LEFT('[1]9'!C$10,1),'[1]9'!C$10))</f>
        <v>Belcher &amp; Mckellar</v>
      </c>
      <c r="D260" s="342" t="s">
        <v>286</v>
      </c>
      <c r="E260" s="349">
        <v>41924</v>
      </c>
      <c r="F260" s="344">
        <f>VLOOKUP(G260,'[1]Data'!$U$4:$V$9,2,FALSE)</f>
        <v>1</v>
      </c>
      <c r="G260" s="344">
        <v>6</v>
      </c>
      <c r="H260" s="342" t="str">
        <f>TEXT(G260,"0")&amp;" "&amp;B260</f>
        <v>6 Dilute</v>
      </c>
      <c r="N260" s="346"/>
    </row>
    <row r="261" spans="1:14" s="342" customFormat="1" ht="12" outlineLevel="2">
      <c r="A261" s="351">
        <v>9</v>
      </c>
      <c r="B261" s="352" t="s">
        <v>1430</v>
      </c>
      <c r="C261" s="352" t="s">
        <v>742</v>
      </c>
      <c r="D261" s="353" t="s">
        <v>208</v>
      </c>
      <c r="E261" s="354">
        <v>42169</v>
      </c>
      <c r="F261" s="355">
        <v>3</v>
      </c>
      <c r="G261" s="355">
        <v>4</v>
      </c>
      <c r="H261" s="353" t="s">
        <v>1581</v>
      </c>
      <c r="N261" s="346"/>
    </row>
    <row r="262" spans="1:14" s="342" customFormat="1" ht="12" outlineLevel="1">
      <c r="A262" s="351"/>
      <c r="B262" s="352"/>
      <c r="C262" s="356" t="s">
        <v>743</v>
      </c>
      <c r="D262" s="353"/>
      <c r="E262" s="354"/>
      <c r="F262" s="355">
        <f>SUBTOTAL(9,F259:F261)</f>
        <v>9</v>
      </c>
      <c r="G262" s="355"/>
      <c r="H262" s="353"/>
      <c r="N262" s="346"/>
    </row>
    <row r="263" spans="1:14" s="342" customFormat="1" ht="12" outlineLevel="2">
      <c r="A263" s="351">
        <v>9</v>
      </c>
      <c r="B263" s="352" t="s">
        <v>1430</v>
      </c>
      <c r="C263" s="352" t="s">
        <v>40</v>
      </c>
      <c r="D263" s="353" t="s">
        <v>208</v>
      </c>
      <c r="E263" s="354">
        <v>42169</v>
      </c>
      <c r="F263" s="355">
        <v>2</v>
      </c>
      <c r="G263" s="355">
        <v>5</v>
      </c>
      <c r="H263" s="353" t="s">
        <v>1580</v>
      </c>
      <c r="N263" s="346"/>
    </row>
    <row r="264" spans="1:14" s="342" customFormat="1" ht="12" outlineLevel="1">
      <c r="A264" s="351"/>
      <c r="B264" s="352"/>
      <c r="C264" s="356" t="s">
        <v>42</v>
      </c>
      <c r="D264" s="353"/>
      <c r="E264" s="354"/>
      <c r="F264" s="355">
        <f>SUBTOTAL(9,F263:F263)</f>
        <v>2</v>
      </c>
      <c r="G264" s="355"/>
      <c r="H264" s="353"/>
      <c r="N264" s="346"/>
    </row>
    <row r="265" spans="1:14" s="342" customFormat="1" ht="12" outlineLevel="2">
      <c r="A265" s="351">
        <v>9</v>
      </c>
      <c r="B265" s="352" t="s">
        <v>1430</v>
      </c>
      <c r="C265" s="352" t="s">
        <v>1926</v>
      </c>
      <c r="D265" s="353" t="s">
        <v>208</v>
      </c>
      <c r="E265" s="354">
        <v>42169</v>
      </c>
      <c r="F265" s="355">
        <v>5</v>
      </c>
      <c r="G265" s="355">
        <v>2</v>
      </c>
      <c r="H265" s="353" t="s">
        <v>1584</v>
      </c>
      <c r="N265" s="346"/>
    </row>
    <row r="266" spans="1:14" s="342" customFormat="1" ht="12" outlineLevel="2">
      <c r="A266" s="351">
        <v>9</v>
      </c>
      <c r="B266" s="352" t="s">
        <v>1430</v>
      </c>
      <c r="C266" s="352" t="s">
        <v>1926</v>
      </c>
      <c r="D266" s="353" t="s">
        <v>208</v>
      </c>
      <c r="E266" s="354">
        <v>42169</v>
      </c>
      <c r="F266" s="355">
        <v>4</v>
      </c>
      <c r="G266" s="355">
        <v>3</v>
      </c>
      <c r="H266" s="353" t="s">
        <v>1583</v>
      </c>
      <c r="N266" s="346"/>
    </row>
    <row r="267" spans="1:14" s="342" customFormat="1" ht="12" outlineLevel="2">
      <c r="A267" s="351">
        <v>9</v>
      </c>
      <c r="B267" s="352" t="s">
        <v>1430</v>
      </c>
      <c r="C267" s="352" t="s">
        <v>1926</v>
      </c>
      <c r="D267" s="353" t="s">
        <v>242</v>
      </c>
      <c r="E267" s="354">
        <v>42176</v>
      </c>
      <c r="F267" s="355">
        <v>6</v>
      </c>
      <c r="G267" s="355">
        <v>1</v>
      </c>
      <c r="H267" s="353" t="s">
        <v>1585</v>
      </c>
      <c r="N267" s="346"/>
    </row>
    <row r="268" spans="1:14" s="342" customFormat="1" ht="12" outlineLevel="2">
      <c r="A268" s="351">
        <v>9</v>
      </c>
      <c r="B268" s="352" t="s">
        <v>1430</v>
      </c>
      <c r="C268" s="352" t="s">
        <v>1926</v>
      </c>
      <c r="D268" s="353" t="s">
        <v>242</v>
      </c>
      <c r="E268" s="354">
        <v>42176</v>
      </c>
      <c r="F268" s="355">
        <v>1</v>
      </c>
      <c r="G268" s="355">
        <v>6</v>
      </c>
      <c r="H268" s="353" t="s">
        <v>1582</v>
      </c>
      <c r="N268" s="346"/>
    </row>
    <row r="269" spans="1:14" s="342" customFormat="1" ht="12" outlineLevel="1">
      <c r="A269" s="351"/>
      <c r="B269" s="352"/>
      <c r="C269" s="356" t="s">
        <v>1929</v>
      </c>
      <c r="D269" s="353"/>
      <c r="E269" s="354"/>
      <c r="F269" s="355">
        <f>SUBTOTAL(9,F265:F268)</f>
        <v>16</v>
      </c>
      <c r="G269" s="355"/>
      <c r="H269" s="353"/>
      <c r="N269" s="346"/>
    </row>
    <row r="270" spans="1:14" s="342" customFormat="1" ht="12" outlineLevel="2">
      <c r="A270" s="341">
        <v>9</v>
      </c>
      <c r="B270" s="342" t="s">
        <v>1430</v>
      </c>
      <c r="C270" s="342" t="s">
        <v>378</v>
      </c>
      <c r="D270" s="342" t="s">
        <v>290</v>
      </c>
      <c r="E270" s="343">
        <v>42064</v>
      </c>
      <c r="F270" s="344">
        <v>6</v>
      </c>
      <c r="G270" s="344">
        <v>1</v>
      </c>
      <c r="H270" s="342" t="s">
        <v>1585</v>
      </c>
      <c r="N270" s="346"/>
    </row>
    <row r="271" spans="1:14" s="342" customFormat="1" ht="12" outlineLevel="1">
      <c r="A271" s="341"/>
      <c r="C271" s="347" t="s">
        <v>380</v>
      </c>
      <c r="E271" s="343"/>
      <c r="F271" s="344">
        <f>SUBTOTAL(9,F270:F270)</f>
        <v>6</v>
      </c>
      <c r="G271" s="344"/>
      <c r="N271" s="346"/>
    </row>
    <row r="272" spans="1:14" s="342" customFormat="1" ht="12" outlineLevel="2">
      <c r="A272" s="341">
        <v>9</v>
      </c>
      <c r="B272" s="342" t="s">
        <v>1430</v>
      </c>
      <c r="C272" s="342" t="s">
        <v>121</v>
      </c>
      <c r="D272" s="342" t="s">
        <v>290</v>
      </c>
      <c r="E272" s="343">
        <v>42064</v>
      </c>
      <c r="F272" s="344">
        <v>3</v>
      </c>
      <c r="G272" s="344">
        <v>4</v>
      </c>
      <c r="H272" s="342" t="s">
        <v>1581</v>
      </c>
      <c r="N272" s="346"/>
    </row>
    <row r="273" spans="1:14" s="342" customFormat="1" ht="12" outlineLevel="2">
      <c r="A273" s="341">
        <v>9</v>
      </c>
      <c r="B273" s="348" t="str">
        <f>VLOOKUP(A273,'[1]Data'!$O$4:$P$31,2)</f>
        <v>Dilute</v>
      </c>
      <c r="C273" s="348" t="str">
        <f>IF(MID('[1]9'!C$5,4,1)=" ",'[1]9'!C$5,IF(MID('[1]9'!C$5,2,1)=" ",TRIM(RIGHT('[1]9'!C$5,LEN('[1]9'!C$5)-2))&amp;" "&amp;LEFT('[1]9'!C$5,1),'[1]9'!C$5))</f>
        <v>Murray &amp; Spink</v>
      </c>
      <c r="D273" s="342" t="s">
        <v>286</v>
      </c>
      <c r="E273" s="349">
        <v>41924</v>
      </c>
      <c r="F273" s="344">
        <f>VLOOKUP(G273,'[1]Data'!$U$4:$V$9,2,FALSE)</f>
        <v>6</v>
      </c>
      <c r="G273" s="344">
        <v>1</v>
      </c>
      <c r="H273" s="342" t="str">
        <f>TEXT(G273,"0")&amp;" "&amp;B273</f>
        <v>1 Dilute</v>
      </c>
      <c r="N273" s="346"/>
    </row>
    <row r="274" spans="1:14" s="342" customFormat="1" ht="12" outlineLevel="2">
      <c r="A274" s="351">
        <v>9</v>
      </c>
      <c r="B274" s="352" t="s">
        <v>1430</v>
      </c>
      <c r="C274" s="352" t="s">
        <v>121</v>
      </c>
      <c r="D274" s="353" t="s">
        <v>208</v>
      </c>
      <c r="E274" s="354">
        <v>42169</v>
      </c>
      <c r="F274" s="355">
        <v>6</v>
      </c>
      <c r="G274" s="355">
        <v>1</v>
      </c>
      <c r="H274" s="353" t="s">
        <v>1585</v>
      </c>
      <c r="N274" s="346"/>
    </row>
    <row r="275" spans="1:14" s="342" customFormat="1" ht="12" outlineLevel="2">
      <c r="A275" s="351">
        <v>9</v>
      </c>
      <c r="B275" s="352" t="s">
        <v>1430</v>
      </c>
      <c r="C275" s="352" t="s">
        <v>121</v>
      </c>
      <c r="D275" s="353" t="s">
        <v>242</v>
      </c>
      <c r="E275" s="354">
        <v>42176</v>
      </c>
      <c r="F275" s="355">
        <v>2</v>
      </c>
      <c r="G275" s="355">
        <v>5</v>
      </c>
      <c r="H275" s="353" t="s">
        <v>1580</v>
      </c>
      <c r="N275" s="346"/>
    </row>
    <row r="276" spans="1:14" s="376" customFormat="1" ht="12" outlineLevel="1">
      <c r="A276" s="380"/>
      <c r="B276" s="381"/>
      <c r="C276" s="381" t="s">
        <v>122</v>
      </c>
      <c r="D276" s="393" t="s">
        <v>834</v>
      </c>
      <c r="E276" s="382"/>
      <c r="F276" s="383">
        <f>SUBTOTAL(9,F272:F275)</f>
        <v>17</v>
      </c>
      <c r="G276" s="383"/>
      <c r="H276" s="384"/>
      <c r="N276" s="379"/>
    </row>
    <row r="277" spans="1:14" s="342" customFormat="1" ht="12" outlineLevel="2">
      <c r="A277" s="341">
        <v>9</v>
      </c>
      <c r="B277" s="342" t="s">
        <v>1430</v>
      </c>
      <c r="C277" s="342" t="s">
        <v>1638</v>
      </c>
      <c r="D277" s="342" t="s">
        <v>290</v>
      </c>
      <c r="E277" s="343">
        <v>42064</v>
      </c>
      <c r="F277" s="344">
        <v>4</v>
      </c>
      <c r="G277" s="344">
        <v>3</v>
      </c>
      <c r="H277" s="342" t="s">
        <v>1583</v>
      </c>
      <c r="N277" s="346"/>
    </row>
    <row r="278" spans="1:14" s="342" customFormat="1" ht="12" outlineLevel="1">
      <c r="A278" s="341"/>
      <c r="C278" s="347" t="s">
        <v>1641</v>
      </c>
      <c r="E278" s="343"/>
      <c r="F278" s="344">
        <f>SUBTOTAL(9,F277:F277)</f>
        <v>4</v>
      </c>
      <c r="G278" s="344"/>
      <c r="N278" s="346"/>
    </row>
    <row r="279" spans="1:14" s="342" customFormat="1" ht="12" outlineLevel="2">
      <c r="A279" s="351">
        <v>9</v>
      </c>
      <c r="B279" s="352" t="s">
        <v>1430</v>
      </c>
      <c r="C279" s="352" t="s">
        <v>423</v>
      </c>
      <c r="D279" s="353" t="s">
        <v>208</v>
      </c>
      <c r="E279" s="354">
        <v>42169</v>
      </c>
      <c r="F279" s="355">
        <v>1</v>
      </c>
      <c r="G279" s="355">
        <v>6</v>
      </c>
      <c r="H279" s="353" t="s">
        <v>1582</v>
      </c>
      <c r="N279" s="346"/>
    </row>
    <row r="280" spans="1:14" s="342" customFormat="1" ht="12" outlineLevel="1">
      <c r="A280" s="351"/>
      <c r="B280" s="352"/>
      <c r="C280" s="356" t="s">
        <v>424</v>
      </c>
      <c r="D280" s="353"/>
      <c r="E280" s="354"/>
      <c r="F280" s="355">
        <f>SUBTOTAL(9,F279:F279)</f>
        <v>1</v>
      </c>
      <c r="G280" s="355"/>
      <c r="H280" s="353"/>
      <c r="N280" s="346"/>
    </row>
    <row r="281" spans="1:14" s="342" customFormat="1" ht="12" outlineLevel="2">
      <c r="A281" s="341">
        <v>9</v>
      </c>
      <c r="B281" s="342" t="s">
        <v>1430</v>
      </c>
      <c r="C281" s="342" t="s">
        <v>227</v>
      </c>
      <c r="D281" s="342" t="s">
        <v>290</v>
      </c>
      <c r="E281" s="343">
        <v>42064</v>
      </c>
      <c r="F281" s="344">
        <v>2</v>
      </c>
      <c r="G281" s="344">
        <v>5</v>
      </c>
      <c r="H281" s="342" t="s">
        <v>1580</v>
      </c>
      <c r="N281" s="346"/>
    </row>
    <row r="282" spans="1:14" s="342" customFormat="1" ht="12" outlineLevel="1">
      <c r="A282" s="341"/>
      <c r="C282" s="347" t="s">
        <v>228</v>
      </c>
      <c r="E282" s="343"/>
      <c r="F282" s="344">
        <f>SUBTOTAL(9,F281:F281)</f>
        <v>2</v>
      </c>
      <c r="G282" s="344"/>
      <c r="N282" s="346"/>
    </row>
    <row r="283" spans="1:14" s="342" customFormat="1" ht="12" outlineLevel="2">
      <c r="A283" s="341">
        <v>9</v>
      </c>
      <c r="B283" s="348" t="str">
        <f>VLOOKUP(A283,'[1]Data'!$O$4:$P$31,2)</f>
        <v>Dilute</v>
      </c>
      <c r="C283" s="348" t="str">
        <f>IF(MID('[1]9'!C$7,4,1)=" ",'[1]9'!C$7,IF(MID('[1]9'!C$7,2,1)=" ",TRIM(RIGHT('[1]9'!C$7,LEN('[1]9'!C$7)-2))&amp;" "&amp;LEFT('[1]9'!C$7,1),'[1]9'!C$7))</f>
        <v>Stockton K</v>
      </c>
      <c r="D283" s="342" t="s">
        <v>286</v>
      </c>
      <c r="E283" s="349">
        <v>41924</v>
      </c>
      <c r="F283" s="344">
        <v>4</v>
      </c>
      <c r="G283" s="344">
        <v>3</v>
      </c>
      <c r="H283" s="342" t="str">
        <f>TEXT(G283,"0")&amp;" "&amp;B283</f>
        <v>3 Dilute</v>
      </c>
      <c r="N283" s="346"/>
    </row>
    <row r="284" spans="1:14" s="342" customFormat="1" ht="12" outlineLevel="1">
      <c r="A284" s="341"/>
      <c r="B284" s="348"/>
      <c r="C284" s="350" t="s">
        <v>81</v>
      </c>
      <c r="E284" s="349"/>
      <c r="F284" s="344">
        <f>SUBTOTAL(9,F283:F283)</f>
        <v>4</v>
      </c>
      <c r="G284" s="344"/>
      <c r="N284" s="346"/>
    </row>
    <row r="285" spans="1:14" s="342" customFormat="1" ht="12" outlineLevel="2">
      <c r="A285" s="341">
        <v>9</v>
      </c>
      <c r="B285" s="348" t="str">
        <f>VLOOKUP(A285,'[1]Data'!$O$4:$P$31,2)</f>
        <v>Dilute</v>
      </c>
      <c r="C285" s="348" t="str">
        <f>IF(MID('[1]9'!C$9,4,1)=" ",'[1]9'!C$9,IF(MID('[1]9'!C$9,2,1)=" ",TRIM(RIGHT('[1]9'!C$9,LEN('[1]9'!C$9)-2))&amp;" "&amp;LEFT('[1]9'!C$9,1),'[1]9'!C$9))</f>
        <v>Tonkin G</v>
      </c>
      <c r="D285" s="342" t="s">
        <v>286</v>
      </c>
      <c r="E285" s="349">
        <v>41924</v>
      </c>
      <c r="F285" s="344">
        <f>VLOOKUP(G285,'[1]Data'!$U$4:$V$9,2,FALSE)</f>
        <v>2</v>
      </c>
      <c r="G285" s="344">
        <v>5</v>
      </c>
      <c r="H285" s="342" t="str">
        <f>TEXT(G285,"0")&amp;" "&amp;B285</f>
        <v>5 Dilute</v>
      </c>
      <c r="N285" s="346"/>
    </row>
    <row r="286" spans="1:14" s="342" customFormat="1" ht="12" outlineLevel="2">
      <c r="A286" s="341">
        <v>9</v>
      </c>
      <c r="B286" s="348" t="str">
        <f>VLOOKUP(A286,'[1]Data'!$O$4:$P$31,2)</f>
        <v>Dilute</v>
      </c>
      <c r="C286" s="348" t="str">
        <f>IF(MID('[1]9'!C$6,4,1)=" ",'[1]9'!C$6,IF(MID('[1]9'!C$6,2,1)=" ",TRIM(RIGHT('[1]9'!C$6,LEN('[1]9'!C$6)-2))&amp;" "&amp;LEFT('[1]9'!C$6,1),'[1]9'!C$6))</f>
        <v>Tonkin G</v>
      </c>
      <c r="D286" s="342" t="s">
        <v>286</v>
      </c>
      <c r="E286" s="349">
        <v>41924</v>
      </c>
      <c r="F286" s="344">
        <f>VLOOKUP(G286,'[1]Data'!$U$4:$V$9,2,FALSE)</f>
        <v>5</v>
      </c>
      <c r="G286" s="344">
        <v>2</v>
      </c>
      <c r="H286" s="342" t="str">
        <f>TEXT(G286,"0")&amp;" "&amp;B286</f>
        <v>2 Dilute</v>
      </c>
      <c r="N286" s="346"/>
    </row>
    <row r="287" spans="1:14" s="342" customFormat="1" ht="12" outlineLevel="1">
      <c r="A287" s="341"/>
      <c r="B287" s="348"/>
      <c r="C287" s="350" t="s">
        <v>50</v>
      </c>
      <c r="E287" s="349"/>
      <c r="F287" s="344">
        <f>SUBTOTAL(9,F285:F286)</f>
        <v>7</v>
      </c>
      <c r="G287" s="344"/>
      <c r="N287" s="346"/>
    </row>
    <row r="288" spans="1:14" s="342" customFormat="1" ht="12" outlineLevel="2">
      <c r="A288" s="341">
        <v>9</v>
      </c>
      <c r="B288" s="342" t="s">
        <v>1430</v>
      </c>
      <c r="C288" s="342" t="s">
        <v>1378</v>
      </c>
      <c r="D288" s="342" t="s">
        <v>290</v>
      </c>
      <c r="E288" s="343">
        <v>42064</v>
      </c>
      <c r="F288" s="344">
        <v>1</v>
      </c>
      <c r="G288" s="344">
        <v>6</v>
      </c>
      <c r="H288" s="342" t="s">
        <v>1582</v>
      </c>
      <c r="N288" s="346"/>
    </row>
    <row r="289" spans="1:14" s="342" customFormat="1" ht="12" outlineLevel="1">
      <c r="A289" s="341"/>
      <c r="C289" s="347" t="s">
        <v>1383</v>
      </c>
      <c r="E289" s="343"/>
      <c r="F289" s="344">
        <f>SUBTOTAL(9,F288:F288)</f>
        <v>1</v>
      </c>
      <c r="G289" s="344"/>
      <c r="N289" s="346"/>
    </row>
    <row r="290" spans="1:14" s="342" customFormat="1" ht="12" outlineLevel="2">
      <c r="A290" s="341">
        <v>10</v>
      </c>
      <c r="B290" s="342" t="s">
        <v>594</v>
      </c>
      <c r="C290" s="342" t="s">
        <v>307</v>
      </c>
      <c r="D290" s="342" t="s">
        <v>290</v>
      </c>
      <c r="E290" s="343">
        <v>42064</v>
      </c>
      <c r="F290" s="344">
        <v>1</v>
      </c>
      <c r="G290" s="344">
        <v>6</v>
      </c>
      <c r="H290" s="342" t="s">
        <v>597</v>
      </c>
      <c r="N290" s="346"/>
    </row>
    <row r="291" spans="1:14" s="342" customFormat="1" ht="12" outlineLevel="1">
      <c r="A291" s="341"/>
      <c r="C291" s="347" t="s">
        <v>224</v>
      </c>
      <c r="E291" s="343"/>
      <c r="F291" s="344">
        <f>SUBTOTAL(9,F290:F290)</f>
        <v>1</v>
      </c>
      <c r="G291" s="344"/>
      <c r="N291" s="346"/>
    </row>
    <row r="292" spans="1:14" s="342" customFormat="1" ht="12" outlineLevel="2">
      <c r="A292" s="341">
        <v>10</v>
      </c>
      <c r="B292" s="348" t="str">
        <f>VLOOKUP(A292,'[1]Data'!$O$4:$P$31,2)</f>
        <v>Lutino</v>
      </c>
      <c r="C292" s="348" t="str">
        <f>IF(MID('[1]10'!C$8,4,1)=" ",'[1]10'!C$8,IF(MID('[1]10'!C$8,2,1)=" ",TRIM(RIGHT('[1]10'!C$8,LEN('[1]10'!C$8)-2))&amp;" "&amp;LEFT('[1]10'!C$8,1),'[1]10'!C$8))</f>
        <v>Carrol S</v>
      </c>
      <c r="D292" s="342" t="s">
        <v>286</v>
      </c>
      <c r="E292" s="349">
        <v>41924</v>
      </c>
      <c r="F292" s="344">
        <v>3</v>
      </c>
      <c r="G292" s="344">
        <v>4</v>
      </c>
      <c r="H292" s="342" t="str">
        <f>TEXT(G292,"0")&amp;" "&amp;B292</f>
        <v>4 Lutino</v>
      </c>
      <c r="K292" s="345"/>
      <c r="L292" s="345"/>
      <c r="M292" s="345"/>
      <c r="N292" s="345"/>
    </row>
    <row r="293" spans="1:14" s="342" customFormat="1" ht="12" outlineLevel="1">
      <c r="A293" s="341"/>
      <c r="B293" s="348"/>
      <c r="C293" s="350" t="s">
        <v>1686</v>
      </c>
      <c r="E293" s="349"/>
      <c r="F293" s="344">
        <f>SUBTOTAL(9,F292:F292)</f>
        <v>3</v>
      </c>
      <c r="G293" s="344"/>
      <c r="K293" s="345"/>
      <c r="L293" s="345"/>
      <c r="M293" s="345"/>
      <c r="N293" s="345"/>
    </row>
    <row r="294" spans="1:14" s="342" customFormat="1" ht="12" outlineLevel="2">
      <c r="A294" s="341">
        <v>10</v>
      </c>
      <c r="B294" s="348" t="str">
        <f>VLOOKUP(A294,'[1]Data'!$O$4:$P$31,2)</f>
        <v>Lutino</v>
      </c>
      <c r="C294" s="348" t="str">
        <f>IF(MID('[1]10'!C$5,4,1)=" ",'[1]10'!C$5,IF(MID('[1]10'!C$5,2,1)=" ",TRIM(RIGHT('[1]10'!C$5,LEN('[1]10'!C$5)-2))&amp;" "&amp;LEFT('[1]10'!C$5,1),'[1]10'!C$5))</f>
        <v>Caulfield Family</v>
      </c>
      <c r="D294" s="342" t="s">
        <v>286</v>
      </c>
      <c r="E294" s="349">
        <v>41924</v>
      </c>
      <c r="F294" s="344">
        <f>VLOOKUP(G294,'[1]Data'!$U$4:$V$9,2,FALSE)</f>
        <v>6</v>
      </c>
      <c r="G294" s="344">
        <v>1</v>
      </c>
      <c r="H294" s="342" t="str">
        <f>TEXT(G294,"0")&amp;" "&amp;B294</f>
        <v>1 Lutino</v>
      </c>
      <c r="K294" s="345"/>
      <c r="L294" s="345"/>
      <c r="M294" s="345"/>
      <c r="N294" s="345"/>
    </row>
    <row r="295" spans="1:14" s="342" customFormat="1" ht="12" outlineLevel="2">
      <c r="A295" s="351">
        <v>10</v>
      </c>
      <c r="B295" s="352" t="s">
        <v>594</v>
      </c>
      <c r="C295" s="352" t="s">
        <v>144</v>
      </c>
      <c r="D295" s="353" t="s">
        <v>208</v>
      </c>
      <c r="E295" s="354">
        <v>42169</v>
      </c>
      <c r="F295" s="355">
        <v>3</v>
      </c>
      <c r="G295" s="355">
        <v>4</v>
      </c>
      <c r="H295" s="353" t="s">
        <v>595</v>
      </c>
      <c r="K295" s="345"/>
      <c r="L295" s="345"/>
      <c r="M295" s="345"/>
      <c r="N295" s="345"/>
    </row>
    <row r="296" spans="1:14" s="342" customFormat="1" ht="12" outlineLevel="2">
      <c r="A296" s="351">
        <v>10</v>
      </c>
      <c r="B296" s="352" t="s">
        <v>594</v>
      </c>
      <c r="C296" s="352" t="s">
        <v>144</v>
      </c>
      <c r="D296" s="353" t="s">
        <v>208</v>
      </c>
      <c r="E296" s="354">
        <v>42169</v>
      </c>
      <c r="F296" s="355">
        <v>1</v>
      </c>
      <c r="G296" s="355">
        <v>6</v>
      </c>
      <c r="H296" s="353" t="s">
        <v>597</v>
      </c>
      <c r="K296" s="345"/>
      <c r="L296" s="345"/>
      <c r="M296" s="345"/>
      <c r="N296" s="345"/>
    </row>
    <row r="297" spans="1:14" s="342" customFormat="1" ht="12" outlineLevel="1">
      <c r="A297" s="351"/>
      <c r="B297" s="352"/>
      <c r="C297" s="356" t="s">
        <v>146</v>
      </c>
      <c r="D297" s="353"/>
      <c r="E297" s="354"/>
      <c r="F297" s="355">
        <f>SUBTOTAL(9,F294:F296)</f>
        <v>10</v>
      </c>
      <c r="G297" s="355"/>
      <c r="H297" s="353"/>
      <c r="K297" s="345"/>
      <c r="L297" s="345"/>
      <c r="M297" s="345"/>
      <c r="N297" s="345"/>
    </row>
    <row r="298" spans="1:14" s="342" customFormat="1" ht="12" outlineLevel="2">
      <c r="A298" s="341">
        <v>10</v>
      </c>
      <c r="B298" s="342" t="s">
        <v>594</v>
      </c>
      <c r="C298" s="342" t="s">
        <v>59</v>
      </c>
      <c r="D298" s="342" t="s">
        <v>290</v>
      </c>
      <c r="E298" s="343">
        <v>42064</v>
      </c>
      <c r="F298" s="344">
        <v>3</v>
      </c>
      <c r="G298" s="344">
        <v>4</v>
      </c>
      <c r="H298" s="342" t="s">
        <v>595</v>
      </c>
      <c r="K298" s="345"/>
      <c r="L298" s="345"/>
      <c r="M298" s="345"/>
      <c r="N298" s="345"/>
    </row>
    <row r="299" spans="1:14" s="342" customFormat="1" ht="12" outlineLevel="1">
      <c r="A299" s="341"/>
      <c r="C299" s="347" t="s">
        <v>64</v>
      </c>
      <c r="E299" s="343"/>
      <c r="F299" s="344">
        <f>SUBTOTAL(9,F298:F298)</f>
        <v>3</v>
      </c>
      <c r="G299" s="344"/>
      <c r="K299" s="345"/>
      <c r="L299" s="345"/>
      <c r="M299" s="345"/>
      <c r="N299" s="345"/>
    </row>
    <row r="300" spans="1:14" s="342" customFormat="1" ht="12" outlineLevel="2">
      <c r="A300" s="351">
        <v>10</v>
      </c>
      <c r="B300" s="352" t="s">
        <v>594</v>
      </c>
      <c r="C300" s="352" t="s">
        <v>158</v>
      </c>
      <c r="D300" s="353" t="s">
        <v>208</v>
      </c>
      <c r="E300" s="354">
        <v>42169</v>
      </c>
      <c r="F300" s="355">
        <v>6</v>
      </c>
      <c r="G300" s="355">
        <v>1</v>
      </c>
      <c r="H300" s="353" t="s">
        <v>598</v>
      </c>
      <c r="K300" s="345"/>
      <c r="L300" s="345"/>
      <c r="M300" s="345"/>
      <c r="N300" s="345"/>
    </row>
    <row r="301" spans="1:14" s="342" customFormat="1" ht="12" outlineLevel="2">
      <c r="A301" s="351">
        <v>10</v>
      </c>
      <c r="B301" s="352" t="s">
        <v>594</v>
      </c>
      <c r="C301" s="352" t="s">
        <v>158</v>
      </c>
      <c r="D301" s="353" t="s">
        <v>208</v>
      </c>
      <c r="E301" s="354">
        <v>42169</v>
      </c>
      <c r="F301" s="355">
        <v>5</v>
      </c>
      <c r="G301" s="355">
        <v>2</v>
      </c>
      <c r="H301" s="353" t="s">
        <v>599</v>
      </c>
      <c r="K301" s="345"/>
      <c r="L301" s="345"/>
      <c r="M301" s="345"/>
      <c r="N301" s="345"/>
    </row>
    <row r="302" spans="1:14" s="342" customFormat="1" ht="12" outlineLevel="2">
      <c r="A302" s="351">
        <v>10</v>
      </c>
      <c r="B302" s="352" t="s">
        <v>594</v>
      </c>
      <c r="C302" s="352" t="s">
        <v>158</v>
      </c>
      <c r="D302" s="353" t="s">
        <v>242</v>
      </c>
      <c r="E302" s="354">
        <v>42176</v>
      </c>
      <c r="F302" s="355">
        <v>6</v>
      </c>
      <c r="G302" s="355">
        <v>1</v>
      </c>
      <c r="H302" s="353" t="s">
        <v>598</v>
      </c>
      <c r="K302" s="345"/>
      <c r="L302" s="345"/>
      <c r="M302" s="345"/>
      <c r="N302" s="345"/>
    </row>
    <row r="303" spans="1:14" s="342" customFormat="1" ht="12" outlineLevel="2">
      <c r="A303" s="351">
        <v>10</v>
      </c>
      <c r="B303" s="352" t="s">
        <v>594</v>
      </c>
      <c r="C303" s="352" t="s">
        <v>158</v>
      </c>
      <c r="D303" s="353" t="s">
        <v>242</v>
      </c>
      <c r="E303" s="354">
        <v>42176</v>
      </c>
      <c r="F303" s="355">
        <v>5</v>
      </c>
      <c r="G303" s="355">
        <v>2</v>
      </c>
      <c r="H303" s="353" t="s">
        <v>599</v>
      </c>
      <c r="K303" s="345"/>
      <c r="L303" s="345"/>
      <c r="M303" s="345"/>
      <c r="N303" s="345"/>
    </row>
    <row r="304" spans="1:14" s="342" customFormat="1" ht="12" outlineLevel="2">
      <c r="A304" s="351">
        <v>10</v>
      </c>
      <c r="B304" s="352" t="s">
        <v>594</v>
      </c>
      <c r="C304" s="352" t="s">
        <v>158</v>
      </c>
      <c r="D304" s="353" t="s">
        <v>208</v>
      </c>
      <c r="E304" s="354">
        <v>42169</v>
      </c>
      <c r="F304" s="355">
        <v>4</v>
      </c>
      <c r="G304" s="355">
        <v>3</v>
      </c>
      <c r="H304" s="353" t="s">
        <v>600</v>
      </c>
      <c r="K304" s="345"/>
      <c r="L304" s="345"/>
      <c r="M304" s="345"/>
      <c r="N304" s="345"/>
    </row>
    <row r="305" spans="1:14" s="376" customFormat="1" ht="12" outlineLevel="1">
      <c r="A305" s="393"/>
      <c r="B305" s="381"/>
      <c r="C305" s="381" t="s">
        <v>160</v>
      </c>
      <c r="D305" s="393" t="s">
        <v>834</v>
      </c>
      <c r="E305" s="382"/>
      <c r="F305" s="383">
        <f>SUBTOTAL(9,F300:F304)</f>
        <v>26</v>
      </c>
      <c r="G305" s="383"/>
      <c r="H305" s="384"/>
      <c r="K305" s="394"/>
      <c r="L305" s="394"/>
      <c r="M305" s="394"/>
      <c r="N305" s="394"/>
    </row>
    <row r="306" spans="1:14" s="342" customFormat="1" ht="12" outlineLevel="2">
      <c r="A306" s="341">
        <v>10</v>
      </c>
      <c r="B306" s="342" t="s">
        <v>594</v>
      </c>
      <c r="C306" s="342" t="s">
        <v>378</v>
      </c>
      <c r="D306" s="342" t="s">
        <v>290</v>
      </c>
      <c r="E306" s="343">
        <v>42064</v>
      </c>
      <c r="F306" s="344">
        <v>6</v>
      </c>
      <c r="G306" s="344">
        <v>1</v>
      </c>
      <c r="H306" s="342" t="s">
        <v>598</v>
      </c>
      <c r="K306" s="345"/>
      <c r="L306" s="345"/>
      <c r="M306" s="345"/>
      <c r="N306" s="345"/>
    </row>
    <row r="307" spans="1:14" s="342" customFormat="1" ht="12" outlineLevel="2">
      <c r="A307" s="341">
        <v>10</v>
      </c>
      <c r="B307" s="342" t="s">
        <v>594</v>
      </c>
      <c r="C307" s="342" t="s">
        <v>378</v>
      </c>
      <c r="D307" s="342" t="s">
        <v>290</v>
      </c>
      <c r="E307" s="343">
        <v>42064</v>
      </c>
      <c r="F307" s="344">
        <v>2</v>
      </c>
      <c r="G307" s="344">
        <v>5</v>
      </c>
      <c r="H307" s="342" t="s">
        <v>596</v>
      </c>
      <c r="K307" s="345"/>
      <c r="L307" s="345"/>
      <c r="M307" s="345"/>
      <c r="N307" s="345"/>
    </row>
    <row r="308" spans="1:14" s="342" customFormat="1" ht="12" outlineLevel="1">
      <c r="A308" s="341"/>
      <c r="C308" s="347" t="s">
        <v>380</v>
      </c>
      <c r="E308" s="343"/>
      <c r="F308" s="344">
        <f>SUBTOTAL(9,F306:F307)</f>
        <v>8</v>
      </c>
      <c r="G308" s="344"/>
      <c r="K308" s="345"/>
      <c r="L308" s="345"/>
      <c r="M308" s="345"/>
      <c r="N308" s="345"/>
    </row>
    <row r="309" spans="1:14" s="342" customFormat="1" ht="12" outlineLevel="2">
      <c r="A309" s="341">
        <v>10</v>
      </c>
      <c r="B309" s="348" t="str">
        <f>VLOOKUP(A309,'[1]Data'!$O$4:$P$31,2)</f>
        <v>Lutino</v>
      </c>
      <c r="C309" s="348" t="str">
        <f>IF(MID('[1]10'!C$9,4,1)=" ",'[1]10'!C$9,IF(MID('[1]10'!C$9,2,1)=" ",TRIM(RIGHT('[1]10'!C$9,LEN('[1]10'!C$9)-2))&amp;" "&amp;LEFT('[1]10'!C$9,1),'[1]10'!C$9))</f>
        <v>Rixon D</v>
      </c>
      <c r="D309" s="342" t="s">
        <v>286</v>
      </c>
      <c r="E309" s="349">
        <v>41924</v>
      </c>
      <c r="F309" s="344">
        <f>VLOOKUP(G309,'[1]Data'!$U$4:$V$9,2,FALSE)</f>
        <v>2</v>
      </c>
      <c r="G309" s="344">
        <v>5</v>
      </c>
      <c r="H309" s="342" t="str">
        <f>TEXT(G309,"0")&amp;" "&amp;B309</f>
        <v>5 Lutino</v>
      </c>
      <c r="K309" s="345"/>
      <c r="L309" s="345"/>
      <c r="M309" s="345"/>
      <c r="N309" s="345"/>
    </row>
    <row r="310" spans="1:14" s="342" customFormat="1" ht="12" outlineLevel="2">
      <c r="A310" s="341">
        <v>10</v>
      </c>
      <c r="B310" s="348" t="str">
        <f>VLOOKUP(A310,'[1]Data'!$O$4:$P$31,2)</f>
        <v>Lutino</v>
      </c>
      <c r="C310" s="348" t="str">
        <f>IF(MID('[1]10'!C$7,4,1)=" ",'[1]10'!C$7,IF(MID('[1]10'!C$7,2,1)=" ",TRIM(RIGHT('[1]10'!C$7,LEN('[1]10'!C$7)-2))&amp;" "&amp;LEFT('[1]10'!C$7,1),'[1]10'!C$7))</f>
        <v>Rixon D</v>
      </c>
      <c r="D310" s="342" t="s">
        <v>286</v>
      </c>
      <c r="E310" s="349">
        <v>41924</v>
      </c>
      <c r="F310" s="344">
        <f>VLOOKUP(G310,'[1]Data'!$U$4:$V$9,2,FALSE)</f>
        <v>4</v>
      </c>
      <c r="G310" s="344">
        <v>3</v>
      </c>
      <c r="H310" s="342" t="str">
        <f>TEXT(G310,"0")&amp;" "&amp;B310</f>
        <v>3 Lutino</v>
      </c>
      <c r="K310" s="345"/>
      <c r="L310" s="345"/>
      <c r="M310" s="345"/>
      <c r="N310" s="345"/>
    </row>
    <row r="311" spans="1:14" s="342" customFormat="1" ht="12" outlineLevel="2">
      <c r="A311" s="351">
        <v>10</v>
      </c>
      <c r="B311" s="352" t="s">
        <v>594</v>
      </c>
      <c r="C311" s="352" t="s">
        <v>423</v>
      </c>
      <c r="D311" s="353" t="s">
        <v>208</v>
      </c>
      <c r="E311" s="354">
        <v>42169</v>
      </c>
      <c r="F311" s="355">
        <v>2</v>
      </c>
      <c r="G311" s="355">
        <v>5</v>
      </c>
      <c r="H311" s="353" t="s">
        <v>596</v>
      </c>
      <c r="K311" s="345"/>
      <c r="L311" s="345"/>
      <c r="M311" s="345"/>
      <c r="N311" s="345"/>
    </row>
    <row r="312" spans="1:14" s="342" customFormat="1" ht="12" outlineLevel="1">
      <c r="A312" s="351"/>
      <c r="B312" s="352"/>
      <c r="C312" s="356" t="s">
        <v>424</v>
      </c>
      <c r="D312" s="353"/>
      <c r="E312" s="354"/>
      <c r="F312" s="355">
        <f>SUBTOTAL(9,F309:F311)</f>
        <v>8</v>
      </c>
      <c r="G312" s="355"/>
      <c r="H312" s="353"/>
      <c r="K312" s="345"/>
      <c r="L312" s="345"/>
      <c r="M312" s="345"/>
      <c r="N312" s="345"/>
    </row>
    <row r="313" spans="1:14" s="342" customFormat="1" ht="12" outlineLevel="2">
      <c r="A313" s="341">
        <v>10</v>
      </c>
      <c r="B313" s="342" t="s">
        <v>594</v>
      </c>
      <c r="C313" s="342" t="s">
        <v>307</v>
      </c>
      <c r="D313" s="342" t="s">
        <v>290</v>
      </c>
      <c r="E313" s="343">
        <v>42064</v>
      </c>
      <c r="F313" s="344">
        <v>4</v>
      </c>
      <c r="G313" s="344">
        <v>3</v>
      </c>
      <c r="H313" s="342" t="s">
        <v>600</v>
      </c>
      <c r="K313" s="345"/>
      <c r="L313" s="345"/>
      <c r="M313" s="345"/>
      <c r="N313" s="345"/>
    </row>
    <row r="314" spans="1:14" s="342" customFormat="1" ht="12" outlineLevel="2">
      <c r="A314" s="341">
        <v>10</v>
      </c>
      <c r="B314" s="348" t="str">
        <f>VLOOKUP(A314,'[1]Data'!$O$4:$P$31,2)</f>
        <v>Lutino</v>
      </c>
      <c r="C314" s="348" t="str">
        <f>IF(MID('[1]10'!C$6,4,1)=" ",'[1]10'!C$6,IF(MID('[1]10'!C$6,2,1)=" ",TRIM(RIGHT('[1]10'!C$6,LEN('[1]10'!C$6)-2))&amp;" "&amp;LEFT('[1]10'!C$6,1),'[1]10'!C$6))</f>
        <v>Rowe A</v>
      </c>
      <c r="D314" s="342" t="s">
        <v>286</v>
      </c>
      <c r="E314" s="349">
        <v>41924</v>
      </c>
      <c r="F314" s="344">
        <f>VLOOKUP(G314,'[1]Data'!$U$4:$V$9,2,FALSE)</f>
        <v>5</v>
      </c>
      <c r="G314" s="344">
        <v>2</v>
      </c>
      <c r="H314" s="342" t="str">
        <f>TEXT(G314,"0")&amp;" "&amp;B314</f>
        <v>2 Lutino</v>
      </c>
      <c r="K314" s="345"/>
      <c r="L314" s="345"/>
      <c r="M314" s="345"/>
      <c r="N314" s="345"/>
    </row>
    <row r="315" spans="1:14" s="342" customFormat="1" ht="12" outlineLevel="1">
      <c r="A315" s="341"/>
      <c r="B315" s="348"/>
      <c r="C315" s="350" t="s">
        <v>224</v>
      </c>
      <c r="E315" s="349"/>
      <c r="F315" s="344">
        <f>SUBTOTAL(9,F313:F314)</f>
        <v>9</v>
      </c>
      <c r="G315" s="344"/>
      <c r="K315" s="345"/>
      <c r="L315" s="345"/>
      <c r="M315" s="345"/>
      <c r="N315" s="345"/>
    </row>
    <row r="316" spans="1:14" s="342" customFormat="1" ht="12" outlineLevel="2">
      <c r="A316" s="341">
        <v>10</v>
      </c>
      <c r="B316" s="342" t="s">
        <v>594</v>
      </c>
      <c r="C316" s="342" t="s">
        <v>227</v>
      </c>
      <c r="D316" s="342" t="s">
        <v>290</v>
      </c>
      <c r="E316" s="343">
        <v>42064</v>
      </c>
      <c r="F316" s="344">
        <v>5</v>
      </c>
      <c r="G316" s="344">
        <v>2</v>
      </c>
      <c r="H316" s="342" t="s">
        <v>599</v>
      </c>
      <c r="K316" s="345"/>
      <c r="L316" s="345"/>
      <c r="M316" s="345"/>
      <c r="N316" s="345"/>
    </row>
    <row r="317" spans="1:14" s="342" customFormat="1" ht="12" outlineLevel="2">
      <c r="A317" s="341">
        <v>10</v>
      </c>
      <c r="B317" s="348" t="str">
        <f>VLOOKUP(A317,'[1]Data'!$O$4:$P$31,2)</f>
        <v>Lutino</v>
      </c>
      <c r="C317" s="348" t="s">
        <v>227</v>
      </c>
      <c r="D317" s="342" t="s">
        <v>286</v>
      </c>
      <c r="E317" s="349">
        <v>41924</v>
      </c>
      <c r="F317" s="344">
        <f>VLOOKUP(G317,'[1]Data'!$U$4:$V$9,2,FALSE)</f>
        <v>1</v>
      </c>
      <c r="G317" s="344">
        <v>6</v>
      </c>
      <c r="H317" s="342" t="str">
        <f>TEXT(G317,"0")&amp;" "&amp;B317</f>
        <v>6 Lutino</v>
      </c>
      <c r="K317" s="345"/>
      <c r="L317" s="345"/>
      <c r="M317" s="345"/>
      <c r="N317" s="345"/>
    </row>
    <row r="318" spans="1:14" s="342" customFormat="1" ht="12" outlineLevel="1">
      <c r="A318" s="341"/>
      <c r="B318" s="348"/>
      <c r="C318" s="350" t="s">
        <v>228</v>
      </c>
      <c r="E318" s="349"/>
      <c r="F318" s="344">
        <f>SUBTOTAL(9,F316:F317)</f>
        <v>6</v>
      </c>
      <c r="G318" s="344"/>
      <c r="K318" s="345"/>
      <c r="L318" s="345"/>
      <c r="M318" s="345"/>
      <c r="N318" s="345"/>
    </row>
    <row r="319" spans="1:14" s="342" customFormat="1" ht="12" outlineLevel="2">
      <c r="A319" s="341">
        <v>11</v>
      </c>
      <c r="B319" s="348" t="str">
        <f>VLOOKUP(A319,'[1]Data'!$O$4:$P$31,2)</f>
        <v>Albino</v>
      </c>
      <c r="C319" s="348" t="s">
        <v>372</v>
      </c>
      <c r="D319" s="342" t="s">
        <v>286</v>
      </c>
      <c r="E319" s="349">
        <v>41924</v>
      </c>
      <c r="F319" s="344">
        <f>VLOOKUP(G319,'[1]Data'!$U$4:$V$9,2,FALSE)</f>
        <v>1</v>
      </c>
      <c r="G319" s="344">
        <v>6</v>
      </c>
      <c r="H319" s="342" t="str">
        <f>TEXT(G319,"0")&amp;" "&amp;B319</f>
        <v>6 Albino</v>
      </c>
      <c r="K319" s="345"/>
      <c r="L319" s="345"/>
      <c r="M319" s="345"/>
      <c r="N319" s="345"/>
    </row>
    <row r="320" spans="1:14" s="342" customFormat="1" ht="12" outlineLevel="2">
      <c r="A320" s="341">
        <v>11</v>
      </c>
      <c r="B320" s="348" t="str">
        <f>VLOOKUP(A320,'[1]Data'!$O$4:$P$31,2)</f>
        <v>Albino</v>
      </c>
      <c r="C320" s="348" t="s">
        <v>372</v>
      </c>
      <c r="D320" s="342" t="s">
        <v>286</v>
      </c>
      <c r="E320" s="349">
        <v>41924</v>
      </c>
      <c r="F320" s="344">
        <f>VLOOKUP(G320,'[1]Data'!$U$4:$V$9,2,FALSE)</f>
        <v>5</v>
      </c>
      <c r="G320" s="344">
        <v>2</v>
      </c>
      <c r="H320" s="342" t="str">
        <f>TEXT(G320,"0")&amp;" "&amp;B320</f>
        <v>2 Albino</v>
      </c>
      <c r="K320" s="345"/>
      <c r="L320" s="345"/>
      <c r="M320" s="345"/>
      <c r="N320" s="345"/>
    </row>
    <row r="321" spans="1:14" s="342" customFormat="1" ht="12" outlineLevel="1">
      <c r="A321" s="341"/>
      <c r="B321" s="348"/>
      <c r="C321" s="350" t="s">
        <v>413</v>
      </c>
      <c r="E321" s="349"/>
      <c r="F321" s="344">
        <f>SUBTOTAL(9,F319:F320)</f>
        <v>6</v>
      </c>
      <c r="G321" s="344"/>
      <c r="K321" s="345"/>
      <c r="L321" s="345"/>
      <c r="M321" s="345"/>
      <c r="N321" s="345"/>
    </row>
    <row r="322" spans="1:14" s="342" customFormat="1" ht="12" outlineLevel="2">
      <c r="A322" s="341">
        <v>11</v>
      </c>
      <c r="B322" s="348" t="str">
        <f>VLOOKUP(A322,'[1]Data'!$O$4:$P$31,2)</f>
        <v>Albino</v>
      </c>
      <c r="C322" s="348" t="str">
        <f>IF(MID('[1]11'!C$5,4,1)=" ",'[1]11'!C$5,IF(MID('[1]11'!C$5,2,1)=" ",TRIM(RIGHT('[1]11'!C$5,LEN('[1]11'!C$5)-2))&amp;" "&amp;LEFT('[1]11'!C$5,1),'[1]11'!C$5))</f>
        <v>Bradford &amp; Schembri</v>
      </c>
      <c r="D322" s="342" t="s">
        <v>286</v>
      </c>
      <c r="E322" s="349">
        <v>41924</v>
      </c>
      <c r="F322" s="344">
        <f>VLOOKUP(G322,'[1]Data'!$U$4:$V$9,2,FALSE)</f>
        <v>6</v>
      </c>
      <c r="G322" s="344">
        <v>1</v>
      </c>
      <c r="H322" s="342" t="str">
        <f>TEXT(G322,"0")&amp;" "&amp;B322</f>
        <v>1 Albino</v>
      </c>
      <c r="K322" s="345"/>
      <c r="L322" s="345"/>
      <c r="M322" s="345"/>
      <c r="N322" s="345"/>
    </row>
    <row r="323" spans="1:14" s="342" customFormat="1" ht="12" outlineLevel="1">
      <c r="A323" s="341"/>
      <c r="B323" s="348"/>
      <c r="C323" s="350" t="s">
        <v>1305</v>
      </c>
      <c r="E323" s="349"/>
      <c r="F323" s="344">
        <f>SUBTOTAL(9,F322:F322)</f>
        <v>6</v>
      </c>
      <c r="G323" s="344"/>
      <c r="K323" s="345"/>
      <c r="L323" s="345"/>
      <c r="M323" s="345"/>
      <c r="N323" s="345"/>
    </row>
    <row r="324" spans="1:14" s="342" customFormat="1" ht="12" outlineLevel="2">
      <c r="A324" s="341">
        <v>11</v>
      </c>
      <c r="B324" s="342" t="s">
        <v>601</v>
      </c>
      <c r="C324" s="342" t="s">
        <v>1809</v>
      </c>
      <c r="D324" s="342" t="s">
        <v>290</v>
      </c>
      <c r="E324" s="343">
        <v>42064</v>
      </c>
      <c r="F324" s="344">
        <v>2</v>
      </c>
      <c r="G324" s="344">
        <v>5</v>
      </c>
      <c r="H324" s="342" t="s">
        <v>603</v>
      </c>
      <c r="K324" s="345"/>
      <c r="L324" s="345"/>
      <c r="M324" s="345"/>
      <c r="N324" s="345"/>
    </row>
    <row r="325" spans="1:14" s="342" customFormat="1" ht="12" outlineLevel="1">
      <c r="A325" s="341"/>
      <c r="C325" s="347" t="s">
        <v>1810</v>
      </c>
      <c r="E325" s="343"/>
      <c r="F325" s="344">
        <f>SUBTOTAL(9,F324:F324)</f>
        <v>2</v>
      </c>
      <c r="G325" s="344"/>
      <c r="K325" s="345"/>
      <c r="L325" s="345"/>
      <c r="M325" s="345"/>
      <c r="N325" s="345"/>
    </row>
    <row r="326" spans="1:14" s="342" customFormat="1" ht="12" outlineLevel="2">
      <c r="A326" s="341">
        <v>11</v>
      </c>
      <c r="B326" s="342" t="s">
        <v>601</v>
      </c>
      <c r="C326" s="342" t="s">
        <v>372</v>
      </c>
      <c r="D326" s="342" t="s">
        <v>290</v>
      </c>
      <c r="E326" s="343">
        <v>42064</v>
      </c>
      <c r="F326" s="344">
        <v>6</v>
      </c>
      <c r="G326" s="344">
        <v>1</v>
      </c>
      <c r="H326" s="342" t="s">
        <v>607</v>
      </c>
      <c r="K326" s="345"/>
      <c r="L326" s="345"/>
      <c r="M326" s="345"/>
      <c r="N326" s="345"/>
    </row>
    <row r="327" spans="1:14" s="342" customFormat="1" ht="12" outlineLevel="2">
      <c r="A327" s="351">
        <v>11</v>
      </c>
      <c r="B327" s="352" t="s">
        <v>601</v>
      </c>
      <c r="C327" s="352" t="s">
        <v>372</v>
      </c>
      <c r="D327" s="353" t="s">
        <v>208</v>
      </c>
      <c r="E327" s="354">
        <v>42169</v>
      </c>
      <c r="F327" s="355">
        <v>6</v>
      </c>
      <c r="G327" s="355">
        <v>1</v>
      </c>
      <c r="H327" s="353" t="s">
        <v>607</v>
      </c>
      <c r="K327" s="345"/>
      <c r="L327" s="345"/>
      <c r="M327" s="345"/>
      <c r="N327" s="345"/>
    </row>
    <row r="328" spans="1:14" s="376" customFormat="1" ht="12" outlineLevel="1">
      <c r="A328" s="380"/>
      <c r="B328" s="381"/>
      <c r="C328" s="381" t="s">
        <v>413</v>
      </c>
      <c r="D328" s="393" t="s">
        <v>834</v>
      </c>
      <c r="E328" s="382"/>
      <c r="F328" s="383">
        <f>SUBTOTAL(9,F326:F327)</f>
        <v>12</v>
      </c>
      <c r="G328" s="383"/>
      <c r="H328" s="384"/>
      <c r="K328" s="394"/>
      <c r="L328" s="394"/>
      <c r="M328" s="394"/>
      <c r="N328" s="394"/>
    </row>
    <row r="329" spans="1:14" s="342" customFormat="1" ht="12" outlineLevel="2">
      <c r="A329" s="351">
        <v>11</v>
      </c>
      <c r="B329" s="352" t="s">
        <v>601</v>
      </c>
      <c r="C329" s="352" t="s">
        <v>693</v>
      </c>
      <c r="D329" s="353" t="s">
        <v>208</v>
      </c>
      <c r="E329" s="354">
        <v>42169</v>
      </c>
      <c r="F329" s="355">
        <v>5</v>
      </c>
      <c r="G329" s="355">
        <v>2</v>
      </c>
      <c r="H329" s="353" t="s">
        <v>604</v>
      </c>
      <c r="K329" s="345"/>
      <c r="L329" s="345"/>
      <c r="M329" s="345"/>
      <c r="N329" s="345"/>
    </row>
    <row r="330" spans="1:14" s="342" customFormat="1" ht="12" outlineLevel="2">
      <c r="A330" s="351">
        <v>11</v>
      </c>
      <c r="B330" s="352" t="s">
        <v>601</v>
      </c>
      <c r="C330" s="352" t="s">
        <v>693</v>
      </c>
      <c r="D330" s="353" t="s">
        <v>208</v>
      </c>
      <c r="E330" s="354">
        <v>42169</v>
      </c>
      <c r="F330" s="355">
        <v>3</v>
      </c>
      <c r="G330" s="355">
        <v>4</v>
      </c>
      <c r="H330" s="353" t="s">
        <v>605</v>
      </c>
      <c r="K330" s="345"/>
      <c r="L330" s="345"/>
      <c r="M330" s="345"/>
      <c r="N330" s="345"/>
    </row>
    <row r="331" spans="1:14" s="342" customFormat="1" ht="12" outlineLevel="2">
      <c r="A331" s="351">
        <v>11</v>
      </c>
      <c r="B331" s="352" t="s">
        <v>601</v>
      </c>
      <c r="C331" s="352" t="s">
        <v>693</v>
      </c>
      <c r="D331" s="353" t="s">
        <v>242</v>
      </c>
      <c r="E331" s="354">
        <v>42176</v>
      </c>
      <c r="F331" s="355">
        <v>1</v>
      </c>
      <c r="G331" s="355">
        <v>6</v>
      </c>
      <c r="H331" s="353" t="s">
        <v>606</v>
      </c>
      <c r="K331" s="345"/>
      <c r="L331" s="345"/>
      <c r="M331" s="345"/>
      <c r="N331" s="345"/>
    </row>
    <row r="332" spans="1:14" s="342" customFormat="1" ht="12" outlineLevel="1">
      <c r="A332" s="351"/>
      <c r="B332" s="352"/>
      <c r="C332" s="356" t="s">
        <v>695</v>
      </c>
      <c r="D332" s="353"/>
      <c r="E332" s="354"/>
      <c r="F332" s="355">
        <f>SUBTOTAL(9,F329:F331)</f>
        <v>9</v>
      </c>
      <c r="G332" s="355"/>
      <c r="H332" s="353"/>
      <c r="K332" s="345"/>
      <c r="L332" s="345"/>
      <c r="M332" s="345"/>
      <c r="N332" s="345"/>
    </row>
    <row r="333" spans="1:14" s="342" customFormat="1" ht="12" outlineLevel="2">
      <c r="A333" s="341">
        <v>11</v>
      </c>
      <c r="B333" s="342" t="s">
        <v>601</v>
      </c>
      <c r="C333" s="342" t="s">
        <v>307</v>
      </c>
      <c r="D333" s="342" t="s">
        <v>290</v>
      </c>
      <c r="E333" s="343">
        <v>42064</v>
      </c>
      <c r="F333" s="344">
        <v>3</v>
      </c>
      <c r="G333" s="344">
        <v>4</v>
      </c>
      <c r="H333" s="342" t="s">
        <v>605</v>
      </c>
      <c r="K333" s="345"/>
      <c r="L333" s="345"/>
      <c r="M333" s="345"/>
      <c r="N333" s="345"/>
    </row>
    <row r="334" spans="1:14" s="342" customFormat="1" ht="12" outlineLevel="2">
      <c r="A334" s="341">
        <v>11</v>
      </c>
      <c r="B334" s="342" t="s">
        <v>601</v>
      </c>
      <c r="C334" s="342" t="s">
        <v>307</v>
      </c>
      <c r="D334" s="342" t="s">
        <v>290</v>
      </c>
      <c r="E334" s="343">
        <v>42064</v>
      </c>
      <c r="F334" s="344">
        <v>1</v>
      </c>
      <c r="G334" s="344">
        <v>6</v>
      </c>
      <c r="H334" s="342" t="s">
        <v>606</v>
      </c>
      <c r="K334" s="345"/>
      <c r="L334" s="345"/>
      <c r="M334" s="345"/>
      <c r="N334" s="345"/>
    </row>
    <row r="335" spans="1:14" s="342" customFormat="1" ht="12" outlineLevel="1">
      <c r="A335" s="341"/>
      <c r="C335" s="347" t="s">
        <v>224</v>
      </c>
      <c r="E335" s="343"/>
      <c r="F335" s="344">
        <f>SUBTOTAL(9,F333:F334)</f>
        <v>4</v>
      </c>
      <c r="G335" s="344"/>
      <c r="K335" s="345"/>
      <c r="L335" s="345"/>
      <c r="M335" s="345"/>
      <c r="N335" s="345"/>
    </row>
    <row r="336" spans="1:14" s="342" customFormat="1" ht="12" outlineLevel="2">
      <c r="A336" s="341">
        <v>11</v>
      </c>
      <c r="B336" s="342" t="s">
        <v>601</v>
      </c>
      <c r="C336" s="342" t="s">
        <v>227</v>
      </c>
      <c r="D336" s="342" t="s">
        <v>290</v>
      </c>
      <c r="E336" s="343">
        <v>42064</v>
      </c>
      <c r="F336" s="344">
        <v>4</v>
      </c>
      <c r="G336" s="344">
        <v>3</v>
      </c>
      <c r="H336" s="342" t="s">
        <v>602</v>
      </c>
      <c r="K336" s="345"/>
      <c r="L336" s="345"/>
      <c r="M336" s="345"/>
      <c r="N336" s="345"/>
    </row>
    <row r="337" spans="1:14" s="342" customFormat="1" ht="12" outlineLevel="1">
      <c r="A337" s="341"/>
      <c r="C337" s="347" t="s">
        <v>228</v>
      </c>
      <c r="E337" s="343"/>
      <c r="F337" s="344">
        <f>SUBTOTAL(9,F336:F336)</f>
        <v>4</v>
      </c>
      <c r="G337" s="344"/>
      <c r="K337" s="345"/>
      <c r="L337" s="345"/>
      <c r="M337" s="345"/>
      <c r="N337" s="345"/>
    </row>
    <row r="338" spans="1:14" s="342" customFormat="1" ht="12" outlineLevel="2">
      <c r="A338" s="341">
        <v>11</v>
      </c>
      <c r="B338" s="348" t="str">
        <f>VLOOKUP(A338,'[1]Data'!$O$4:$P$31,2)</f>
        <v>Albino</v>
      </c>
      <c r="C338" s="348" t="str">
        <f>IF(MID('[1]11'!C$8,4,1)=" ",'[1]11'!C$8,IF(MID('[1]11'!C$8,2,1)=" ",TRIM(RIGHT('[1]11'!C$8,LEN('[1]11'!C$8)-2))&amp;" "&amp;LEFT('[1]11'!C$8,1),'[1]11'!C$8))</f>
        <v>Rowe G</v>
      </c>
      <c r="D338" s="342" t="s">
        <v>286</v>
      </c>
      <c r="E338" s="349">
        <v>41924</v>
      </c>
      <c r="F338" s="344">
        <v>3</v>
      </c>
      <c r="G338" s="344">
        <v>4</v>
      </c>
      <c r="H338" s="342" t="str">
        <f>TEXT(G338,"0")&amp;" "&amp;B338</f>
        <v>4 Albino</v>
      </c>
      <c r="K338" s="345"/>
      <c r="L338" s="345"/>
      <c r="M338" s="345"/>
      <c r="N338" s="345"/>
    </row>
    <row r="339" spans="1:14" s="342" customFormat="1" ht="12" outlineLevel="1">
      <c r="A339" s="341"/>
      <c r="B339" s="348"/>
      <c r="C339" s="350" t="s">
        <v>226</v>
      </c>
      <c r="E339" s="349"/>
      <c r="F339" s="344">
        <f>SUBTOTAL(9,F338:F338)</f>
        <v>3</v>
      </c>
      <c r="G339" s="344"/>
      <c r="K339" s="345"/>
      <c r="L339" s="345"/>
      <c r="M339" s="345"/>
      <c r="N339" s="345"/>
    </row>
    <row r="340" spans="1:14" s="342" customFormat="1" ht="12" outlineLevel="2">
      <c r="A340" s="341">
        <v>11</v>
      </c>
      <c r="B340" s="348" t="str">
        <f>VLOOKUP(A340,'[1]Data'!$O$4:$P$31,2)</f>
        <v>Albino</v>
      </c>
      <c r="C340" s="348" t="str">
        <f>IF(MID('[1]11'!C$9,4,1)=" ",'[1]11'!C$9,IF(MID('[1]11'!C$9,2,1)=" ",TRIM(RIGHT('[1]11'!C$9,LEN('[1]11'!C$9)-2))&amp;" "&amp;LEFT('[1]11'!C$9,1),'[1]11'!C$9))</f>
        <v>Singh H</v>
      </c>
      <c r="D340" s="342" t="s">
        <v>286</v>
      </c>
      <c r="E340" s="349">
        <v>41924</v>
      </c>
      <c r="F340" s="344">
        <v>2</v>
      </c>
      <c r="G340" s="344">
        <v>5</v>
      </c>
      <c r="H340" s="342" t="str">
        <f>TEXT(G340,"0")&amp;" "&amp;B340</f>
        <v>5 Albino</v>
      </c>
      <c r="K340" s="345"/>
      <c r="L340" s="345"/>
      <c r="M340" s="345"/>
      <c r="N340" s="345"/>
    </row>
    <row r="341" spans="1:14" s="342" customFormat="1" ht="12" outlineLevel="1">
      <c r="A341" s="341"/>
      <c r="B341" s="348"/>
      <c r="C341" s="350" t="s">
        <v>1687</v>
      </c>
      <c r="E341" s="349"/>
      <c r="F341" s="344">
        <f>SUBTOTAL(9,F340:F340)</f>
        <v>2</v>
      </c>
      <c r="G341" s="344"/>
      <c r="K341" s="345"/>
      <c r="L341" s="345"/>
      <c r="M341" s="345"/>
      <c r="N341" s="345"/>
    </row>
    <row r="342" spans="1:14" s="342" customFormat="1" ht="12" outlineLevel="2">
      <c r="A342" s="341">
        <v>11</v>
      </c>
      <c r="B342" s="348" t="str">
        <f>VLOOKUP(A342,'[1]Data'!$O$4:$P$31,2)</f>
        <v>Albino</v>
      </c>
      <c r="C342" s="348" t="str">
        <f>IF(MID('[1]11'!C$7,4,1)=" ",'[1]11'!C$7,IF(MID('[1]11'!C$7,2,1)=" ",TRIM(RIGHT('[1]11'!C$7,LEN('[1]11'!C$7)-2))&amp;" "&amp;LEFT('[1]11'!C$7,1),'[1]11'!C$7))</f>
        <v>Thurn P</v>
      </c>
      <c r="D342" s="342" t="s">
        <v>286</v>
      </c>
      <c r="E342" s="349">
        <v>41924</v>
      </c>
      <c r="F342" s="344">
        <f>VLOOKUP(G342,'[1]Data'!$U$4:$V$9,2,FALSE)</f>
        <v>4</v>
      </c>
      <c r="G342" s="344">
        <v>3</v>
      </c>
      <c r="H342" s="342" t="str">
        <f>TEXT(G342,"0")&amp;" "&amp;B342</f>
        <v>3 Albino</v>
      </c>
      <c r="K342" s="345"/>
      <c r="L342" s="345"/>
      <c r="M342" s="345"/>
      <c r="N342" s="345"/>
    </row>
    <row r="343" spans="1:14" s="342" customFormat="1" ht="12" outlineLevel="2">
      <c r="A343" s="351">
        <v>11</v>
      </c>
      <c r="B343" s="352" t="s">
        <v>601</v>
      </c>
      <c r="C343" s="352" t="s">
        <v>128</v>
      </c>
      <c r="D343" s="353" t="s">
        <v>208</v>
      </c>
      <c r="E343" s="354">
        <v>42169</v>
      </c>
      <c r="F343" s="355">
        <v>4</v>
      </c>
      <c r="G343" s="355">
        <v>3</v>
      </c>
      <c r="H343" s="353" t="s">
        <v>602</v>
      </c>
      <c r="K343" s="345"/>
      <c r="L343" s="345"/>
      <c r="M343" s="345"/>
      <c r="N343" s="345"/>
    </row>
    <row r="344" spans="1:14" s="342" customFormat="1" ht="12" outlineLevel="1">
      <c r="A344" s="351"/>
      <c r="B344" s="352"/>
      <c r="C344" s="356" t="s">
        <v>129</v>
      </c>
      <c r="D344" s="353"/>
      <c r="E344" s="354"/>
      <c r="F344" s="355">
        <f>SUBTOTAL(9,F342:F343)</f>
        <v>8</v>
      </c>
      <c r="G344" s="355"/>
      <c r="H344" s="353"/>
      <c r="K344" s="345"/>
      <c r="L344" s="345"/>
      <c r="M344" s="345"/>
      <c r="N344" s="345"/>
    </row>
    <row r="345" spans="1:14" s="342" customFormat="1" ht="12" outlineLevel="2">
      <c r="A345" s="351">
        <v>11</v>
      </c>
      <c r="B345" s="352" t="s">
        <v>601</v>
      </c>
      <c r="C345" s="352" t="s">
        <v>1956</v>
      </c>
      <c r="D345" s="353" t="s">
        <v>208</v>
      </c>
      <c r="E345" s="354">
        <v>42169</v>
      </c>
      <c r="F345" s="355">
        <v>1</v>
      </c>
      <c r="G345" s="355">
        <v>6</v>
      </c>
      <c r="H345" s="353" t="s">
        <v>606</v>
      </c>
      <c r="K345" s="345"/>
      <c r="L345" s="345"/>
      <c r="M345" s="345"/>
      <c r="N345" s="345"/>
    </row>
    <row r="346" spans="1:14" s="342" customFormat="1" ht="12" outlineLevel="1">
      <c r="A346" s="351"/>
      <c r="B346" s="352"/>
      <c r="C346" s="356" t="s">
        <v>1957</v>
      </c>
      <c r="D346" s="353"/>
      <c r="E346" s="354"/>
      <c r="F346" s="355">
        <f>SUBTOTAL(9,F345:F345)</f>
        <v>1</v>
      </c>
      <c r="G346" s="355"/>
      <c r="H346" s="353"/>
      <c r="K346" s="345"/>
      <c r="L346" s="345"/>
      <c r="M346" s="345"/>
      <c r="N346" s="345"/>
    </row>
    <row r="347" spans="1:14" s="342" customFormat="1" ht="12" outlineLevel="2">
      <c r="A347" s="341">
        <v>11</v>
      </c>
      <c r="B347" s="342" t="s">
        <v>601</v>
      </c>
      <c r="C347" s="342" t="s">
        <v>287</v>
      </c>
      <c r="D347" s="342" t="s">
        <v>290</v>
      </c>
      <c r="E347" s="343">
        <v>42064</v>
      </c>
      <c r="F347" s="344">
        <v>5</v>
      </c>
      <c r="G347" s="344">
        <v>2</v>
      </c>
      <c r="H347" s="342" t="s">
        <v>604</v>
      </c>
      <c r="K347" s="345"/>
      <c r="L347" s="345"/>
      <c r="M347" s="345"/>
      <c r="N347" s="345"/>
    </row>
    <row r="348" spans="1:14" s="342" customFormat="1" ht="12" outlineLevel="2">
      <c r="A348" s="351">
        <v>11</v>
      </c>
      <c r="B348" s="352" t="s">
        <v>601</v>
      </c>
      <c r="C348" s="352" t="s">
        <v>287</v>
      </c>
      <c r="D348" s="353" t="s">
        <v>208</v>
      </c>
      <c r="E348" s="354">
        <v>42169</v>
      </c>
      <c r="F348" s="355">
        <v>2</v>
      </c>
      <c r="G348" s="355">
        <v>5</v>
      </c>
      <c r="H348" s="353" t="s">
        <v>603</v>
      </c>
      <c r="K348" s="345"/>
      <c r="L348" s="345"/>
      <c r="M348" s="345"/>
      <c r="N348" s="345"/>
    </row>
    <row r="349" spans="1:14" s="342" customFormat="1" ht="12" outlineLevel="1">
      <c r="A349" s="351"/>
      <c r="B349" s="352"/>
      <c r="C349" s="356" t="s">
        <v>288</v>
      </c>
      <c r="D349" s="353"/>
      <c r="E349" s="354"/>
      <c r="F349" s="355">
        <f>SUBTOTAL(9,F347:F348)</f>
        <v>7</v>
      </c>
      <c r="G349" s="355"/>
      <c r="H349" s="353"/>
      <c r="K349" s="345"/>
      <c r="L349" s="345"/>
      <c r="M349" s="345"/>
      <c r="N349" s="345"/>
    </row>
    <row r="350" spans="1:14" s="342" customFormat="1" ht="12" outlineLevel="2">
      <c r="A350" s="341">
        <v>12</v>
      </c>
      <c r="B350" s="342" t="s">
        <v>608</v>
      </c>
      <c r="C350" s="342" t="s">
        <v>742</v>
      </c>
      <c r="D350" s="342" t="s">
        <v>290</v>
      </c>
      <c r="E350" s="343">
        <v>42064</v>
      </c>
      <c r="F350" s="344">
        <v>1</v>
      </c>
      <c r="G350" s="344">
        <v>6</v>
      </c>
      <c r="H350" s="342" t="s">
        <v>611</v>
      </c>
      <c r="K350" s="345"/>
      <c r="L350" s="345"/>
      <c r="M350" s="345"/>
      <c r="N350" s="345"/>
    </row>
    <row r="351" spans="1:14" s="342" customFormat="1" ht="12" outlineLevel="2">
      <c r="A351" s="341">
        <v>12</v>
      </c>
      <c r="B351" s="348" t="str">
        <f>VLOOKUP(A351,'[1]Data'!$O$4:$P$31,2)</f>
        <v>Clear Wing</v>
      </c>
      <c r="C351" s="348" t="str">
        <f>IF(MID('[1]12'!C$10,4,1)=" ",'[1]12'!C$10,IF(MID('[1]12'!C$10,2,1)=" ",TRIM(RIGHT('[1]12'!C$10,LEN('[1]12'!C$10)-2))&amp;" "&amp;LEFT('[1]12'!C$10,1),'[1]12'!C$10))</f>
        <v>Belcher &amp; Mckellar</v>
      </c>
      <c r="D351" s="342" t="s">
        <v>286</v>
      </c>
      <c r="E351" s="349">
        <v>41924</v>
      </c>
      <c r="F351" s="344">
        <f>VLOOKUP(G351,'[1]Data'!$U$4:$V$9,2,FALSE)</f>
        <v>1</v>
      </c>
      <c r="G351" s="344">
        <v>6</v>
      </c>
      <c r="H351" s="342" t="str">
        <f>TEXT(G351,"0")&amp;" "&amp;B351</f>
        <v>6 Clear Wing</v>
      </c>
      <c r="K351" s="345"/>
      <c r="L351" s="345"/>
      <c r="M351" s="345"/>
      <c r="N351" s="345"/>
    </row>
    <row r="352" spans="1:14" s="342" customFormat="1" ht="12" outlineLevel="1">
      <c r="A352" s="341"/>
      <c r="B352" s="348"/>
      <c r="C352" s="350" t="s">
        <v>743</v>
      </c>
      <c r="E352" s="349"/>
      <c r="F352" s="344">
        <f>SUBTOTAL(9,F350:F351)</f>
        <v>2</v>
      </c>
      <c r="G352" s="344"/>
      <c r="K352" s="345"/>
      <c r="L352" s="345"/>
      <c r="M352" s="345"/>
      <c r="N352" s="345"/>
    </row>
    <row r="353" spans="1:14" s="342" customFormat="1" ht="12" outlineLevel="2">
      <c r="A353" s="351">
        <v>12</v>
      </c>
      <c r="B353" s="352" t="s">
        <v>608</v>
      </c>
      <c r="C353" s="352" t="s">
        <v>40</v>
      </c>
      <c r="D353" s="353" t="s">
        <v>208</v>
      </c>
      <c r="E353" s="354">
        <v>42169</v>
      </c>
      <c r="F353" s="355">
        <v>5</v>
      </c>
      <c r="G353" s="355">
        <v>2</v>
      </c>
      <c r="H353" s="353" t="s">
        <v>610</v>
      </c>
      <c r="K353" s="345"/>
      <c r="L353" s="345"/>
      <c r="M353" s="345"/>
      <c r="N353" s="345"/>
    </row>
    <row r="354" spans="1:14" s="342" customFormat="1" ht="12" outlineLevel="2">
      <c r="A354" s="351">
        <v>12</v>
      </c>
      <c r="B354" s="352" t="s">
        <v>608</v>
      </c>
      <c r="C354" s="352" t="s">
        <v>40</v>
      </c>
      <c r="D354" s="353" t="s">
        <v>242</v>
      </c>
      <c r="E354" s="354">
        <v>42176</v>
      </c>
      <c r="F354" s="355">
        <v>4</v>
      </c>
      <c r="G354" s="355">
        <v>3</v>
      </c>
      <c r="H354" s="353" t="s">
        <v>616</v>
      </c>
      <c r="K354" s="345"/>
      <c r="L354" s="345"/>
      <c r="M354" s="345"/>
      <c r="N354" s="345"/>
    </row>
    <row r="355" spans="1:14" s="342" customFormat="1" ht="12" outlineLevel="1">
      <c r="A355" s="351"/>
      <c r="B355" s="352"/>
      <c r="C355" s="356" t="s">
        <v>42</v>
      </c>
      <c r="D355" s="353"/>
      <c r="E355" s="354"/>
      <c r="F355" s="355">
        <f>SUBTOTAL(9,F353:F354)</f>
        <v>9</v>
      </c>
      <c r="G355" s="355"/>
      <c r="H355" s="353"/>
      <c r="K355" s="345"/>
      <c r="L355" s="345"/>
      <c r="M355" s="345"/>
      <c r="N355" s="345"/>
    </row>
    <row r="356" spans="1:14" s="342" customFormat="1" ht="12" outlineLevel="2">
      <c r="A356" s="341">
        <v>12</v>
      </c>
      <c r="B356" s="342" t="s">
        <v>608</v>
      </c>
      <c r="C356" s="342" t="s">
        <v>390</v>
      </c>
      <c r="D356" s="342" t="s">
        <v>290</v>
      </c>
      <c r="E356" s="343">
        <v>42064</v>
      </c>
      <c r="F356" s="344">
        <v>6</v>
      </c>
      <c r="G356" s="344">
        <v>1</v>
      </c>
      <c r="H356" s="342" t="s">
        <v>609</v>
      </c>
      <c r="K356" s="345"/>
      <c r="L356" s="345"/>
      <c r="M356" s="345"/>
      <c r="N356" s="345"/>
    </row>
    <row r="357" spans="1:14" s="342" customFormat="1" ht="12" outlineLevel="2">
      <c r="A357" s="341">
        <v>12</v>
      </c>
      <c r="B357" s="342" t="s">
        <v>608</v>
      </c>
      <c r="C357" s="342" t="s">
        <v>390</v>
      </c>
      <c r="D357" s="342" t="s">
        <v>290</v>
      </c>
      <c r="E357" s="343">
        <v>42064</v>
      </c>
      <c r="F357" s="344">
        <v>4</v>
      </c>
      <c r="G357" s="344">
        <v>3</v>
      </c>
      <c r="H357" s="342" t="s">
        <v>616</v>
      </c>
      <c r="K357" s="345"/>
      <c r="L357" s="345"/>
      <c r="M357" s="345"/>
      <c r="N357" s="345"/>
    </row>
    <row r="358" spans="1:14" s="342" customFormat="1" ht="12" outlineLevel="2">
      <c r="A358" s="341">
        <v>12</v>
      </c>
      <c r="B358" s="342" t="s">
        <v>608</v>
      </c>
      <c r="C358" s="342" t="s">
        <v>390</v>
      </c>
      <c r="D358" s="342" t="s">
        <v>290</v>
      </c>
      <c r="E358" s="343">
        <v>42064</v>
      </c>
      <c r="F358" s="344">
        <v>2</v>
      </c>
      <c r="G358" s="344">
        <v>5</v>
      </c>
      <c r="H358" s="342" t="s">
        <v>612</v>
      </c>
      <c r="K358" s="345"/>
      <c r="L358" s="345"/>
      <c r="M358" s="345"/>
      <c r="N358" s="345"/>
    </row>
    <row r="359" spans="1:14" s="342" customFormat="1" ht="12" outlineLevel="2">
      <c r="A359" s="341">
        <v>12</v>
      </c>
      <c r="B359" s="348" t="str">
        <f>VLOOKUP(A359,'[1]Data'!$O$4:$P$31,2)</f>
        <v>Clear Wing</v>
      </c>
      <c r="C359" s="348" t="str">
        <f>IF(MID('[1]12'!C$9,4,1)=" ",'[1]12'!C$9,IF(MID('[1]12'!C$9,2,1)=" ",TRIM(RIGHT('[1]12'!C$9,LEN('[1]12'!C$9)-2))&amp;" "&amp;LEFT('[1]12'!C$9,1),'[1]12'!C$9))</f>
        <v>Downey L</v>
      </c>
      <c r="D359" s="342" t="s">
        <v>286</v>
      </c>
      <c r="E359" s="349">
        <v>41924</v>
      </c>
      <c r="F359" s="344">
        <f>VLOOKUP(G359,'[1]Data'!$U$4:$V$9,2,FALSE)</f>
        <v>2</v>
      </c>
      <c r="G359" s="344">
        <v>5</v>
      </c>
      <c r="H359" s="342" t="str">
        <f>TEXT(G359,"0")&amp;" "&amp;B359</f>
        <v>5 Clear Wing</v>
      </c>
      <c r="K359" s="345"/>
      <c r="L359" s="345"/>
      <c r="M359" s="345"/>
      <c r="N359" s="345"/>
    </row>
    <row r="360" spans="1:14" s="342" customFormat="1" ht="12" outlineLevel="2">
      <c r="A360" s="351">
        <v>12</v>
      </c>
      <c r="B360" s="352" t="s">
        <v>608</v>
      </c>
      <c r="C360" s="352" t="s">
        <v>390</v>
      </c>
      <c r="D360" s="353" t="s">
        <v>208</v>
      </c>
      <c r="E360" s="354">
        <v>42169</v>
      </c>
      <c r="F360" s="355">
        <v>4</v>
      </c>
      <c r="G360" s="355">
        <v>3</v>
      </c>
      <c r="H360" s="353" t="s">
        <v>616</v>
      </c>
      <c r="K360" s="345"/>
      <c r="L360" s="345"/>
      <c r="M360" s="345"/>
      <c r="N360" s="345"/>
    </row>
    <row r="361" spans="1:14" s="376" customFormat="1" ht="12" outlineLevel="1">
      <c r="A361" s="380"/>
      <c r="B361" s="381"/>
      <c r="C361" s="381" t="s">
        <v>391</v>
      </c>
      <c r="D361" s="393" t="s">
        <v>834</v>
      </c>
      <c r="E361" s="382"/>
      <c r="F361" s="383">
        <f>SUBTOTAL(9,F356:F360)</f>
        <v>18</v>
      </c>
      <c r="G361" s="383"/>
      <c r="H361" s="384"/>
      <c r="K361" s="394"/>
      <c r="L361" s="394"/>
      <c r="M361" s="394"/>
      <c r="N361" s="394"/>
    </row>
    <row r="362" spans="1:14" s="342" customFormat="1" ht="12" outlineLevel="2">
      <c r="A362" s="351">
        <v>12</v>
      </c>
      <c r="B362" s="352" t="s">
        <v>608</v>
      </c>
      <c r="C362" s="352" t="s">
        <v>198</v>
      </c>
      <c r="D362" s="353" t="s">
        <v>208</v>
      </c>
      <c r="E362" s="354">
        <v>42169</v>
      </c>
      <c r="F362" s="355">
        <v>3</v>
      </c>
      <c r="G362" s="355">
        <v>4</v>
      </c>
      <c r="H362" s="353" t="s">
        <v>615</v>
      </c>
      <c r="K362" s="345"/>
      <c r="L362" s="345"/>
      <c r="M362" s="345"/>
      <c r="N362" s="345"/>
    </row>
    <row r="363" spans="1:14" s="342" customFormat="1" ht="12" outlineLevel="2">
      <c r="A363" s="351">
        <v>12</v>
      </c>
      <c r="B363" s="352" t="s">
        <v>608</v>
      </c>
      <c r="C363" s="352" t="s">
        <v>198</v>
      </c>
      <c r="D363" s="353" t="s">
        <v>208</v>
      </c>
      <c r="E363" s="354">
        <v>42169</v>
      </c>
      <c r="F363" s="355">
        <v>2</v>
      </c>
      <c r="G363" s="355">
        <v>5</v>
      </c>
      <c r="H363" s="353" t="s">
        <v>612</v>
      </c>
      <c r="K363" s="345"/>
      <c r="L363" s="345"/>
      <c r="M363" s="345"/>
      <c r="N363" s="345"/>
    </row>
    <row r="364" spans="1:14" s="342" customFormat="1" ht="12" outlineLevel="1">
      <c r="A364" s="351"/>
      <c r="B364" s="352"/>
      <c r="C364" s="356" t="s">
        <v>200</v>
      </c>
      <c r="D364" s="353"/>
      <c r="E364" s="354"/>
      <c r="F364" s="355">
        <f>SUBTOTAL(9,F362:F363)</f>
        <v>5</v>
      </c>
      <c r="G364" s="355"/>
      <c r="H364" s="353"/>
      <c r="K364" s="345"/>
      <c r="L364" s="345"/>
      <c r="M364" s="345"/>
      <c r="N364" s="345"/>
    </row>
    <row r="365" spans="1:14" s="342" customFormat="1" ht="12" outlineLevel="2">
      <c r="A365" s="351">
        <v>12</v>
      </c>
      <c r="B365" s="352" t="s">
        <v>608</v>
      </c>
      <c r="C365" s="352" t="s">
        <v>1958</v>
      </c>
      <c r="D365" s="353" t="s">
        <v>208</v>
      </c>
      <c r="E365" s="354">
        <v>42169</v>
      </c>
      <c r="F365" s="355">
        <v>1</v>
      </c>
      <c r="G365" s="355">
        <v>6</v>
      </c>
      <c r="H365" s="353" t="s">
        <v>611</v>
      </c>
      <c r="K365" s="345"/>
      <c r="L365" s="345"/>
      <c r="M365" s="345"/>
      <c r="N365" s="345"/>
    </row>
    <row r="366" spans="1:14" s="342" customFormat="1" ht="12" outlineLevel="1">
      <c r="A366" s="351"/>
      <c r="B366" s="352"/>
      <c r="C366" s="356" t="s">
        <v>1959</v>
      </c>
      <c r="D366" s="353"/>
      <c r="E366" s="354"/>
      <c r="F366" s="355">
        <f>SUBTOTAL(9,F365:F365)</f>
        <v>1</v>
      </c>
      <c r="G366" s="355"/>
      <c r="H366" s="353"/>
      <c r="K366" s="345"/>
      <c r="L366" s="345"/>
      <c r="M366" s="345"/>
      <c r="N366" s="345"/>
    </row>
    <row r="367" spans="1:14" s="342" customFormat="1" ht="12" outlineLevel="2">
      <c r="A367" s="341">
        <v>12</v>
      </c>
      <c r="B367" s="342" t="s">
        <v>608</v>
      </c>
      <c r="C367" s="342" t="s">
        <v>121</v>
      </c>
      <c r="D367" s="342" t="s">
        <v>290</v>
      </c>
      <c r="E367" s="343">
        <v>42064</v>
      </c>
      <c r="F367" s="344">
        <v>3</v>
      </c>
      <c r="G367" s="344">
        <v>4</v>
      </c>
      <c r="H367" s="342" t="s">
        <v>615</v>
      </c>
      <c r="K367" s="345"/>
      <c r="L367" s="345"/>
      <c r="M367" s="345"/>
      <c r="N367" s="345"/>
    </row>
    <row r="368" spans="1:14" s="342" customFormat="1" ht="12" outlineLevel="2">
      <c r="A368" s="341">
        <v>12</v>
      </c>
      <c r="B368" s="348" t="str">
        <f>VLOOKUP(A368,'[1]Data'!$O$4:$P$31,2)</f>
        <v>Clear Wing</v>
      </c>
      <c r="C368" s="348" t="str">
        <f>IF(MID('[1]12'!C$7,4,1)=" ",'[1]12'!C$7,IF(MID('[1]12'!C$7,2,1)=" ",TRIM(RIGHT('[1]12'!C$7,LEN('[1]12'!C$7)-2))&amp;" "&amp;LEFT('[1]12'!C$7,1),'[1]12'!C$7))</f>
        <v>Murray &amp; Spink</v>
      </c>
      <c r="D368" s="342" t="s">
        <v>286</v>
      </c>
      <c r="E368" s="349">
        <v>41924</v>
      </c>
      <c r="F368" s="344">
        <f>VLOOKUP(G368,'[1]Data'!$U$4:$V$9,2,FALSE)</f>
        <v>4</v>
      </c>
      <c r="G368" s="344">
        <v>3</v>
      </c>
      <c r="H368" s="342" t="str">
        <f>TEXT(G368,"0")&amp;" "&amp;B368</f>
        <v>3 Clear Wing</v>
      </c>
      <c r="K368" s="345"/>
      <c r="L368" s="345"/>
      <c r="M368" s="345"/>
      <c r="N368" s="345"/>
    </row>
    <row r="369" spans="1:14" s="342" customFormat="1" ht="12" outlineLevel="2">
      <c r="A369" s="351">
        <v>12</v>
      </c>
      <c r="B369" s="352" t="s">
        <v>608</v>
      </c>
      <c r="C369" s="352" t="s">
        <v>121</v>
      </c>
      <c r="D369" s="353" t="s">
        <v>208</v>
      </c>
      <c r="E369" s="354">
        <v>42169</v>
      </c>
      <c r="F369" s="355">
        <v>6</v>
      </c>
      <c r="G369" s="355">
        <v>1</v>
      </c>
      <c r="H369" s="353" t="s">
        <v>609</v>
      </c>
      <c r="K369" s="345"/>
      <c r="L369" s="345"/>
      <c r="M369" s="345"/>
      <c r="N369" s="345"/>
    </row>
    <row r="370" spans="1:14" s="342" customFormat="1" ht="12" outlineLevel="1">
      <c r="A370" s="351"/>
      <c r="B370" s="352"/>
      <c r="C370" s="356" t="s">
        <v>122</v>
      </c>
      <c r="D370" s="353"/>
      <c r="E370" s="354"/>
      <c r="F370" s="355">
        <f>SUBTOTAL(9,F367:F369)</f>
        <v>13</v>
      </c>
      <c r="G370" s="355"/>
      <c r="H370" s="353"/>
      <c r="K370" s="345"/>
      <c r="L370" s="345"/>
      <c r="M370" s="345"/>
      <c r="N370" s="345"/>
    </row>
    <row r="371" spans="1:14" s="342" customFormat="1" ht="12" outlineLevel="2">
      <c r="A371" s="341">
        <v>12</v>
      </c>
      <c r="B371" s="348" t="str">
        <f>VLOOKUP(A371,'[1]Data'!$O$4:$P$31,2)</f>
        <v>Clear Wing</v>
      </c>
      <c r="C371" s="348" t="str">
        <f>IF(MID('[1]12'!C$8,4,1)=" ",'[1]12'!C$8,IF(MID('[1]12'!C$8,2,1)=" ",TRIM(RIGHT('[1]12'!C$8,LEN('[1]12'!C$8)-2))&amp;" "&amp;LEFT('[1]12'!C$8,1),'[1]12'!C$8))</f>
        <v>Sheppard &amp; Flanagan</v>
      </c>
      <c r="D371" s="342" t="s">
        <v>286</v>
      </c>
      <c r="E371" s="349">
        <v>41924</v>
      </c>
      <c r="F371" s="344">
        <f>VLOOKUP(G371,'[1]Data'!$U$4:$V$9,2,FALSE)</f>
        <v>3</v>
      </c>
      <c r="G371" s="344">
        <v>4</v>
      </c>
      <c r="H371" s="342" t="str">
        <f>TEXT(G371,"0")&amp;" "&amp;B371</f>
        <v>4 Clear Wing</v>
      </c>
      <c r="K371" s="345"/>
      <c r="L371" s="345"/>
      <c r="M371" s="345"/>
      <c r="N371" s="345"/>
    </row>
    <row r="372" spans="1:14" s="342" customFormat="1" ht="12" outlineLevel="2">
      <c r="A372" s="341">
        <v>12</v>
      </c>
      <c r="B372" s="348" t="str">
        <f>VLOOKUP(A372,'[1]Data'!$O$4:$P$31,2)</f>
        <v>Clear Wing</v>
      </c>
      <c r="C372" s="348" t="str">
        <f>IF(MID('[1]12'!C$6,4,1)=" ",'[1]12'!C$6,IF(MID('[1]12'!C$6,2,1)=" ",TRIM(RIGHT('[1]12'!C$6,LEN('[1]12'!C$6)-2))&amp;" "&amp;LEFT('[1]12'!C$6,1),'[1]12'!C$6))</f>
        <v>Sheppard &amp; Flanagan</v>
      </c>
      <c r="D372" s="342" t="s">
        <v>286</v>
      </c>
      <c r="E372" s="349">
        <v>41924</v>
      </c>
      <c r="F372" s="344">
        <f>VLOOKUP(G372,'[1]Data'!$U$4:$V$9,2,FALSE)</f>
        <v>5</v>
      </c>
      <c r="G372" s="344">
        <v>2</v>
      </c>
      <c r="H372" s="342" t="str">
        <f>TEXT(G372,"0")&amp;" "&amp;B372</f>
        <v>2 Clear Wing</v>
      </c>
      <c r="K372" s="345"/>
      <c r="L372" s="345"/>
      <c r="M372" s="345"/>
      <c r="N372" s="345"/>
    </row>
    <row r="373" spans="1:14" s="342" customFormat="1" ht="12" outlineLevel="2">
      <c r="A373" s="341">
        <v>12</v>
      </c>
      <c r="B373" s="348" t="str">
        <f>VLOOKUP(A373,'[1]Data'!$O$4:$P$31,2)</f>
        <v>Clear Wing</v>
      </c>
      <c r="C373" s="348" t="str">
        <f>IF(MID('[1]12'!C$5,4,1)=" ",'[1]12'!C$5,IF(MID('[1]12'!C$5,2,1)=" ",TRIM(RIGHT('[1]12'!C$5,LEN('[1]12'!C$5)-2))&amp;" "&amp;LEFT('[1]12'!C$5,1),'[1]12'!C$5))</f>
        <v>Sheppard &amp; Flanagan</v>
      </c>
      <c r="D373" s="342" t="s">
        <v>286</v>
      </c>
      <c r="E373" s="349">
        <v>41924</v>
      </c>
      <c r="F373" s="344">
        <f>VLOOKUP(G373,'[1]Data'!$U$4:$V$9,2,FALSE)</f>
        <v>6</v>
      </c>
      <c r="G373" s="344">
        <v>1</v>
      </c>
      <c r="H373" s="342" t="str">
        <f>TEXT(G373,"0")&amp;" "&amp;B373</f>
        <v>1 Clear Wing</v>
      </c>
      <c r="K373" s="345"/>
      <c r="L373" s="345"/>
      <c r="M373" s="345"/>
      <c r="N373" s="345"/>
    </row>
    <row r="374" spans="1:14" s="342" customFormat="1" ht="12" outlineLevel="1">
      <c r="A374" s="341"/>
      <c r="B374" s="348"/>
      <c r="C374" s="350" t="s">
        <v>282</v>
      </c>
      <c r="E374" s="349"/>
      <c r="F374" s="344">
        <f>SUBTOTAL(9,F371:F373)</f>
        <v>14</v>
      </c>
      <c r="G374" s="344"/>
      <c r="K374" s="345"/>
      <c r="L374" s="345"/>
      <c r="M374" s="345"/>
      <c r="N374" s="345"/>
    </row>
    <row r="375" spans="1:14" s="342" customFormat="1" ht="12" outlineLevel="2">
      <c r="A375" s="341">
        <v>12</v>
      </c>
      <c r="B375" s="342" t="s">
        <v>608</v>
      </c>
      <c r="C375" s="342" t="s">
        <v>284</v>
      </c>
      <c r="D375" s="342" t="s">
        <v>290</v>
      </c>
      <c r="E375" s="343">
        <v>42064</v>
      </c>
      <c r="F375" s="344">
        <v>5</v>
      </c>
      <c r="G375" s="344">
        <v>2</v>
      </c>
      <c r="H375" s="342" t="s">
        <v>610</v>
      </c>
      <c r="K375" s="345"/>
      <c r="L375" s="345"/>
      <c r="M375" s="345"/>
      <c r="N375" s="345"/>
    </row>
    <row r="376" spans="1:14" s="342" customFormat="1" ht="12" outlineLevel="1">
      <c r="A376" s="341"/>
      <c r="C376" s="347" t="s">
        <v>285</v>
      </c>
      <c r="E376" s="343"/>
      <c r="F376" s="344">
        <f>SUBTOTAL(9,F375:F375)</f>
        <v>5</v>
      </c>
      <c r="G376" s="344"/>
      <c r="K376" s="345"/>
      <c r="L376" s="345"/>
      <c r="M376" s="345"/>
      <c r="N376" s="345"/>
    </row>
    <row r="377" spans="1:14" s="342" customFormat="1" ht="12" outlineLevel="2">
      <c r="A377" s="341">
        <v>13</v>
      </c>
      <c r="B377" s="342" t="s">
        <v>617</v>
      </c>
      <c r="C377" s="342" t="s">
        <v>297</v>
      </c>
      <c r="D377" s="342" t="s">
        <v>290</v>
      </c>
      <c r="E377" s="343">
        <v>42064</v>
      </c>
      <c r="F377" s="344">
        <v>3</v>
      </c>
      <c r="G377" s="344">
        <v>4</v>
      </c>
      <c r="H377" s="342" t="s">
        <v>621</v>
      </c>
      <c r="K377" s="345"/>
      <c r="L377" s="345"/>
      <c r="M377" s="345"/>
      <c r="N377" s="345"/>
    </row>
    <row r="378" spans="1:14" s="342" customFormat="1" ht="12" outlineLevel="2">
      <c r="A378" s="341">
        <v>13</v>
      </c>
      <c r="B378" s="342" t="s">
        <v>617</v>
      </c>
      <c r="C378" s="342" t="s">
        <v>297</v>
      </c>
      <c r="D378" s="342" t="s">
        <v>290</v>
      </c>
      <c r="E378" s="343">
        <v>42064</v>
      </c>
      <c r="F378" s="344">
        <v>1</v>
      </c>
      <c r="G378" s="344">
        <v>6</v>
      </c>
      <c r="H378" s="342" t="s">
        <v>618</v>
      </c>
      <c r="K378" s="345"/>
      <c r="L378" s="345"/>
      <c r="M378" s="345"/>
      <c r="N378" s="345"/>
    </row>
    <row r="379" spans="1:14" s="342" customFormat="1" ht="12" outlineLevel="2">
      <c r="A379" s="351">
        <v>13</v>
      </c>
      <c r="B379" s="352" t="s">
        <v>617</v>
      </c>
      <c r="C379" s="352" t="s">
        <v>297</v>
      </c>
      <c r="D379" s="353" t="s">
        <v>208</v>
      </c>
      <c r="E379" s="354">
        <v>42169</v>
      </c>
      <c r="F379" s="355">
        <v>5</v>
      </c>
      <c r="G379" s="355">
        <v>2</v>
      </c>
      <c r="H379" s="353" t="s">
        <v>620</v>
      </c>
      <c r="K379" s="345"/>
      <c r="L379" s="345"/>
      <c r="M379" s="345"/>
      <c r="N379" s="345"/>
    </row>
    <row r="380" spans="1:14" s="342" customFormat="1" ht="12" outlineLevel="2">
      <c r="A380" s="351">
        <v>13</v>
      </c>
      <c r="B380" s="352" t="s">
        <v>617</v>
      </c>
      <c r="C380" s="352" t="s">
        <v>297</v>
      </c>
      <c r="D380" s="353" t="s">
        <v>242</v>
      </c>
      <c r="E380" s="354">
        <v>42176</v>
      </c>
      <c r="F380" s="355">
        <v>6</v>
      </c>
      <c r="G380" s="355">
        <v>1</v>
      </c>
      <c r="H380" s="353" t="s">
        <v>622</v>
      </c>
      <c r="K380" s="345"/>
      <c r="L380" s="345"/>
      <c r="M380" s="345"/>
      <c r="N380" s="345"/>
    </row>
    <row r="381" spans="1:14" s="342" customFormat="1" ht="12" outlineLevel="2">
      <c r="A381" s="351">
        <v>13</v>
      </c>
      <c r="B381" s="352" t="s">
        <v>617</v>
      </c>
      <c r="C381" s="352" t="s">
        <v>297</v>
      </c>
      <c r="D381" s="353" t="s">
        <v>208</v>
      </c>
      <c r="E381" s="354">
        <v>42169</v>
      </c>
      <c r="F381" s="355">
        <v>4</v>
      </c>
      <c r="G381" s="355">
        <v>3</v>
      </c>
      <c r="H381" s="353" t="s">
        <v>623</v>
      </c>
      <c r="K381" s="345"/>
      <c r="L381" s="345"/>
      <c r="M381" s="345"/>
      <c r="N381" s="345"/>
    </row>
    <row r="382" spans="1:14" s="376" customFormat="1" ht="12" outlineLevel="1">
      <c r="A382" s="380"/>
      <c r="B382" s="381"/>
      <c r="C382" s="381" t="s">
        <v>298</v>
      </c>
      <c r="D382" s="393" t="s">
        <v>834</v>
      </c>
      <c r="E382" s="382"/>
      <c r="F382" s="383">
        <f>SUBTOTAL(9,F377:F381)</f>
        <v>19</v>
      </c>
      <c r="G382" s="383"/>
      <c r="H382" s="384"/>
      <c r="K382" s="394"/>
      <c r="L382" s="394"/>
      <c r="M382" s="394"/>
      <c r="N382" s="394"/>
    </row>
    <row r="383" spans="1:14" s="342" customFormat="1" ht="12" outlineLevel="2">
      <c r="A383" s="351">
        <v>13</v>
      </c>
      <c r="B383" s="352" t="s">
        <v>617</v>
      </c>
      <c r="C383" s="352" t="s">
        <v>742</v>
      </c>
      <c r="D383" s="353" t="s">
        <v>208</v>
      </c>
      <c r="E383" s="354">
        <v>42169</v>
      </c>
      <c r="F383" s="355">
        <v>6</v>
      </c>
      <c r="G383" s="355">
        <v>1</v>
      </c>
      <c r="H383" s="353" t="s">
        <v>622</v>
      </c>
      <c r="K383" s="345"/>
      <c r="L383" s="345"/>
      <c r="M383" s="345"/>
      <c r="N383" s="345"/>
    </row>
    <row r="384" spans="1:14" s="342" customFormat="1" ht="12" outlineLevel="2">
      <c r="A384" s="351">
        <v>13</v>
      </c>
      <c r="B384" s="352" t="s">
        <v>617</v>
      </c>
      <c r="C384" s="352" t="s">
        <v>742</v>
      </c>
      <c r="D384" s="353" t="s">
        <v>242</v>
      </c>
      <c r="E384" s="354">
        <v>42176</v>
      </c>
      <c r="F384" s="355">
        <v>3</v>
      </c>
      <c r="G384" s="355">
        <v>4</v>
      </c>
      <c r="H384" s="353" t="s">
        <v>621</v>
      </c>
      <c r="K384" s="345"/>
      <c r="L384" s="345"/>
      <c r="M384" s="345"/>
      <c r="N384" s="345"/>
    </row>
    <row r="385" spans="1:14" s="342" customFormat="1" ht="12" outlineLevel="1">
      <c r="A385" s="351"/>
      <c r="B385" s="352"/>
      <c r="C385" s="356" t="s">
        <v>743</v>
      </c>
      <c r="D385" s="353"/>
      <c r="E385" s="354"/>
      <c r="F385" s="355">
        <f>SUBTOTAL(9,F383:F384)</f>
        <v>9</v>
      </c>
      <c r="G385" s="355"/>
      <c r="H385" s="353"/>
      <c r="K385" s="345"/>
      <c r="L385" s="345"/>
      <c r="M385" s="345"/>
      <c r="N385" s="345"/>
    </row>
    <row r="386" spans="1:14" s="342" customFormat="1" ht="12" outlineLevel="2">
      <c r="A386" s="341">
        <v>13</v>
      </c>
      <c r="B386" s="348" t="str">
        <f>VLOOKUP(A386,'[1]Data'!$O$4:$P$31,2)</f>
        <v>Grey Wing</v>
      </c>
      <c r="C386" s="348" t="str">
        <f>IF(MID('[1]13'!C$10,4,1)=" ",'[1]13'!C$10,IF(MID('[1]13'!C$10,2,1)=" ",TRIM(RIGHT('[1]13'!C$10,LEN('[1]13'!C$10)-2))&amp;" "&amp;LEFT('[1]13'!C$10,1),'[1]13'!C$10))</f>
        <v>Broughton D</v>
      </c>
      <c r="D386" s="342" t="s">
        <v>286</v>
      </c>
      <c r="E386" s="349">
        <v>41924</v>
      </c>
      <c r="F386" s="344">
        <v>1</v>
      </c>
      <c r="G386" s="344">
        <v>6</v>
      </c>
      <c r="H386" s="342" t="str">
        <f>TEXT(G386,"0")&amp;" "&amp;B386</f>
        <v>6 Grey Wing</v>
      </c>
      <c r="K386" s="345"/>
      <c r="L386" s="345"/>
      <c r="M386" s="345"/>
      <c r="N386" s="345"/>
    </row>
    <row r="387" spans="1:14" s="342" customFormat="1" ht="12" outlineLevel="1">
      <c r="A387" s="341"/>
      <c r="B387" s="348"/>
      <c r="C387" s="350" t="s">
        <v>36</v>
      </c>
      <c r="E387" s="349"/>
      <c r="F387" s="344">
        <f>SUBTOTAL(9,F386:F386)</f>
        <v>1</v>
      </c>
      <c r="G387" s="344"/>
      <c r="K387" s="345"/>
      <c r="L387" s="345"/>
      <c r="M387" s="345"/>
      <c r="N387" s="345"/>
    </row>
    <row r="388" spans="1:10" ht="12" outlineLevel="2">
      <c r="A388" s="341">
        <v>13</v>
      </c>
      <c r="B388" s="348" t="str">
        <f>VLOOKUP(A388,'[1]Data'!$O$4:$P$31,2)</f>
        <v>Grey Wing</v>
      </c>
      <c r="C388" s="348" t="str">
        <f>IF(MID('[1]13'!C$9,4,1)=" ",'[1]13'!C$9,IF(MID('[1]13'!C$9,2,1)=" ",TRIM(RIGHT('[1]13'!C$9,LEN('[1]13'!C$9)-2))&amp;" "&amp;LEFT('[1]13'!C$9,1),'[1]13'!C$9))</f>
        <v>Brown A</v>
      </c>
      <c r="D388" s="342" t="s">
        <v>286</v>
      </c>
      <c r="E388" s="349">
        <v>41924</v>
      </c>
      <c r="F388" s="344">
        <v>2</v>
      </c>
      <c r="G388" s="344">
        <v>5</v>
      </c>
      <c r="H388" s="342" t="str">
        <f>TEXT(G388,"0")&amp;" "&amp;B388</f>
        <v>5 Grey Wing</v>
      </c>
      <c r="I388" s="342"/>
      <c r="J388" s="342"/>
    </row>
    <row r="389" spans="2:10" ht="12" outlineLevel="1">
      <c r="B389" s="348"/>
      <c r="C389" s="350" t="s">
        <v>335</v>
      </c>
      <c r="E389" s="349"/>
      <c r="F389" s="344">
        <f>SUBTOTAL(9,F388:F388)</f>
        <v>2</v>
      </c>
      <c r="I389" s="342"/>
      <c r="J389" s="342"/>
    </row>
    <row r="390" spans="1:10" ht="12" outlineLevel="2">
      <c r="A390" s="341">
        <v>13</v>
      </c>
      <c r="B390" s="342" t="s">
        <v>617</v>
      </c>
      <c r="C390" s="342" t="s">
        <v>124</v>
      </c>
      <c r="D390" s="342" t="s">
        <v>290</v>
      </c>
      <c r="E390" s="343">
        <v>42064</v>
      </c>
      <c r="F390" s="344">
        <v>6</v>
      </c>
      <c r="G390" s="344">
        <v>1</v>
      </c>
      <c r="H390" s="342" t="s">
        <v>622</v>
      </c>
      <c r="I390" s="342"/>
      <c r="J390" s="342"/>
    </row>
    <row r="391" spans="1:10" ht="12" outlineLevel="2">
      <c r="A391" s="341">
        <v>13</v>
      </c>
      <c r="B391" s="342" t="s">
        <v>617</v>
      </c>
      <c r="C391" s="342" t="s">
        <v>124</v>
      </c>
      <c r="D391" s="342" t="s">
        <v>290</v>
      </c>
      <c r="E391" s="343">
        <v>42064</v>
      </c>
      <c r="F391" s="344">
        <v>4</v>
      </c>
      <c r="G391" s="344">
        <v>3</v>
      </c>
      <c r="H391" s="342" t="s">
        <v>623</v>
      </c>
      <c r="I391" s="342"/>
      <c r="J391" s="342"/>
    </row>
    <row r="392" spans="3:10" ht="12" outlineLevel="1">
      <c r="C392" s="347" t="s">
        <v>125</v>
      </c>
      <c r="E392" s="343"/>
      <c r="F392" s="344">
        <f>SUBTOTAL(9,F390:F391)</f>
        <v>10</v>
      </c>
      <c r="I392" s="342"/>
      <c r="J392" s="342"/>
    </row>
    <row r="393" spans="1:10" ht="12" outlineLevel="2">
      <c r="A393" s="341">
        <v>13</v>
      </c>
      <c r="B393" s="342" t="s">
        <v>617</v>
      </c>
      <c r="C393" s="342" t="s">
        <v>102</v>
      </c>
      <c r="D393" s="342" t="s">
        <v>290</v>
      </c>
      <c r="E393" s="343">
        <v>42064</v>
      </c>
      <c r="F393" s="344">
        <v>2</v>
      </c>
      <c r="G393" s="344">
        <v>5</v>
      </c>
      <c r="H393" s="342" t="s">
        <v>619</v>
      </c>
      <c r="I393" s="342"/>
      <c r="J393" s="342"/>
    </row>
    <row r="394" spans="1:10" ht="12" outlineLevel="2">
      <c r="A394" s="341">
        <v>13</v>
      </c>
      <c r="B394" s="348" t="str">
        <f>VLOOKUP(A394,'[1]Data'!$O$4:$P$31,2)</f>
        <v>Grey Wing</v>
      </c>
      <c r="C394" s="348" t="str">
        <f>IF(MID('[1]13'!C$7,4,1)=" ",'[1]13'!C$7,IF(MID('[1]13'!C$7,2,1)=" ",TRIM(RIGHT('[1]13'!C$7,LEN('[1]13'!C$7)-2))&amp;" "&amp;LEFT('[1]13'!C$7,1),'[1]13'!C$7))</f>
        <v>Paoli M</v>
      </c>
      <c r="D394" s="342" t="s">
        <v>286</v>
      </c>
      <c r="E394" s="349">
        <v>41924</v>
      </c>
      <c r="F394" s="344">
        <f>VLOOKUP(G394,'[1]Data'!$U$4:$V$9,2,FALSE)</f>
        <v>4</v>
      </c>
      <c r="G394" s="344">
        <v>3</v>
      </c>
      <c r="H394" s="342" t="str">
        <f>TEXT(G394,"0")&amp;" "&amp;B394</f>
        <v>3 Grey Wing</v>
      </c>
      <c r="I394" s="342"/>
      <c r="J394" s="342"/>
    </row>
    <row r="395" spans="1:10" ht="12" outlineLevel="2">
      <c r="A395" s="351">
        <v>13</v>
      </c>
      <c r="B395" s="352" t="s">
        <v>617</v>
      </c>
      <c r="C395" s="352" t="s">
        <v>102</v>
      </c>
      <c r="D395" s="353" t="s">
        <v>208</v>
      </c>
      <c r="E395" s="354">
        <v>42169</v>
      </c>
      <c r="F395" s="355">
        <v>3</v>
      </c>
      <c r="G395" s="355">
        <v>4</v>
      </c>
      <c r="H395" s="353" t="s">
        <v>621</v>
      </c>
      <c r="I395" s="342"/>
      <c r="J395" s="342"/>
    </row>
    <row r="396" spans="1:10" ht="12" outlineLevel="1">
      <c r="A396" s="351"/>
      <c r="B396" s="352"/>
      <c r="C396" s="356" t="s">
        <v>103</v>
      </c>
      <c r="D396" s="353"/>
      <c r="E396" s="354"/>
      <c r="F396" s="355">
        <f>SUBTOTAL(9,F393:F395)</f>
        <v>9</v>
      </c>
      <c r="G396" s="355"/>
      <c r="H396" s="353"/>
      <c r="I396" s="342"/>
      <c r="J396" s="342"/>
    </row>
    <row r="397" spans="1:10" ht="12" outlineLevel="2">
      <c r="A397" s="341">
        <v>13</v>
      </c>
      <c r="B397" s="348" t="str">
        <f>VLOOKUP(A397,'[1]Data'!$O$4:$P$31,2)</f>
        <v>Grey Wing</v>
      </c>
      <c r="C397" s="348" t="str">
        <f>IF(MID('[1]13'!C$8,4,1)=" ",'[1]13'!C$8,IF(MID('[1]13'!C$8,2,1)=" ",TRIM(RIGHT('[1]13'!C$8,LEN('[1]13'!C$8)-2))&amp;" "&amp;LEFT('[1]13'!C$8,1),'[1]13'!C$8))</f>
        <v>Rogers D</v>
      </c>
      <c r="D397" s="342" t="s">
        <v>286</v>
      </c>
      <c r="E397" s="349">
        <v>41924</v>
      </c>
      <c r="F397" s="344">
        <f>VLOOKUP(G397,'[1]Data'!$U$4:$V$9,2,FALSE)</f>
        <v>3</v>
      </c>
      <c r="G397" s="344">
        <v>4</v>
      </c>
      <c r="H397" s="342" t="str">
        <f>TEXT(G397,"0")&amp;" "&amp;B397</f>
        <v>4 Grey Wing</v>
      </c>
      <c r="I397" s="342"/>
      <c r="J397" s="342"/>
    </row>
    <row r="398" spans="1:10" ht="12" outlineLevel="2">
      <c r="A398" s="341">
        <v>13</v>
      </c>
      <c r="B398" s="348" t="str">
        <f>VLOOKUP(A398,'[1]Data'!$O$4:$P$31,2)</f>
        <v>Grey Wing</v>
      </c>
      <c r="C398" s="348" t="str">
        <f>IF(MID('[1]13'!C$6,4,1)=" ",'[1]13'!C$6,IF(MID('[1]13'!C$6,2,1)=" ",TRIM(RIGHT('[1]13'!C$6,LEN('[1]13'!C$6)-2))&amp;" "&amp;LEFT('[1]13'!C$6,1),'[1]13'!C$6))</f>
        <v>Rogers D</v>
      </c>
      <c r="D398" s="342" t="s">
        <v>286</v>
      </c>
      <c r="E398" s="349">
        <v>41924</v>
      </c>
      <c r="F398" s="344">
        <f>VLOOKUP(G398,'[1]Data'!$U$4:$V$9,2,FALSE)</f>
        <v>5</v>
      </c>
      <c r="G398" s="344">
        <v>2</v>
      </c>
      <c r="H398" s="342" t="str">
        <f>TEXT(G398,"0")&amp;" "&amp;B398</f>
        <v>2 Grey Wing</v>
      </c>
      <c r="I398" s="342"/>
      <c r="J398" s="342"/>
    </row>
    <row r="399" spans="1:10" ht="12" outlineLevel="2">
      <c r="A399" s="341">
        <v>13</v>
      </c>
      <c r="B399" s="348" t="str">
        <f>VLOOKUP(A399,'[1]Data'!$O$4:$P$31,2)</f>
        <v>Grey Wing</v>
      </c>
      <c r="C399" s="348" t="str">
        <f>IF(MID('[1]13'!C$5,4,1)=" ",'[1]13'!C$5,IF(MID('[1]13'!C$5,2,1)=" ",TRIM(RIGHT('[1]13'!C$5,LEN('[1]13'!C$5)-2))&amp;" "&amp;LEFT('[1]13'!C$5,1),'[1]13'!C$5))</f>
        <v>Rogers D</v>
      </c>
      <c r="D399" s="342" t="s">
        <v>286</v>
      </c>
      <c r="E399" s="349">
        <v>41924</v>
      </c>
      <c r="F399" s="344">
        <f>VLOOKUP(G399,'[1]Data'!$U$4:$V$9,2,FALSE)</f>
        <v>6</v>
      </c>
      <c r="G399" s="344">
        <v>1</v>
      </c>
      <c r="H399" s="342" t="str">
        <f>TEXT(G399,"0")&amp;" "&amp;B399</f>
        <v>1 Grey Wing</v>
      </c>
      <c r="I399" s="342"/>
      <c r="J399" s="342"/>
    </row>
    <row r="400" spans="2:10" ht="12" outlineLevel="1">
      <c r="B400" s="348"/>
      <c r="C400" s="350" t="s">
        <v>1648</v>
      </c>
      <c r="E400" s="349"/>
      <c r="F400" s="344">
        <f>SUBTOTAL(9,F397:F399)</f>
        <v>14</v>
      </c>
      <c r="I400" s="342"/>
      <c r="J400" s="342"/>
    </row>
    <row r="401" spans="1:10" ht="12" outlineLevel="2">
      <c r="A401" s="351">
        <v>13</v>
      </c>
      <c r="B401" s="352" t="s">
        <v>617</v>
      </c>
      <c r="C401" s="352" t="s">
        <v>49</v>
      </c>
      <c r="D401" s="353" t="s">
        <v>208</v>
      </c>
      <c r="E401" s="354">
        <v>42169</v>
      </c>
      <c r="F401" s="355">
        <v>2</v>
      </c>
      <c r="G401" s="355">
        <v>5</v>
      </c>
      <c r="H401" s="353" t="s">
        <v>619</v>
      </c>
      <c r="I401" s="342"/>
      <c r="J401" s="342"/>
    </row>
    <row r="402" spans="1:10" ht="12" outlineLevel="1">
      <c r="A402" s="351"/>
      <c r="B402" s="352"/>
      <c r="C402" s="356" t="s">
        <v>50</v>
      </c>
      <c r="D402" s="353"/>
      <c r="E402" s="354"/>
      <c r="F402" s="355">
        <f>SUBTOTAL(9,F401:F401)</f>
        <v>2</v>
      </c>
      <c r="G402" s="355"/>
      <c r="H402" s="353"/>
      <c r="I402" s="342"/>
      <c r="J402" s="342"/>
    </row>
    <row r="403" spans="1:10" ht="12" outlineLevel="2">
      <c r="A403" s="351">
        <v>13</v>
      </c>
      <c r="B403" s="352" t="s">
        <v>617</v>
      </c>
      <c r="C403" s="352" t="s">
        <v>231</v>
      </c>
      <c r="D403" s="353" t="s">
        <v>208</v>
      </c>
      <c r="E403" s="354">
        <v>42169</v>
      </c>
      <c r="F403" s="355">
        <v>1</v>
      </c>
      <c r="G403" s="355">
        <v>6</v>
      </c>
      <c r="H403" s="353" t="s">
        <v>618</v>
      </c>
      <c r="I403" s="342"/>
      <c r="J403" s="342"/>
    </row>
    <row r="404" spans="1:10" ht="12" outlineLevel="1">
      <c r="A404" s="351"/>
      <c r="B404" s="352"/>
      <c r="C404" s="356" t="s">
        <v>232</v>
      </c>
      <c r="D404" s="353"/>
      <c r="E404" s="354"/>
      <c r="F404" s="355">
        <f>SUBTOTAL(9,F403:F403)</f>
        <v>1</v>
      </c>
      <c r="G404" s="355"/>
      <c r="H404" s="353"/>
      <c r="I404" s="342"/>
      <c r="J404" s="342"/>
    </row>
    <row r="405" spans="1:10" ht="12" outlineLevel="2">
      <c r="A405" s="341">
        <v>13</v>
      </c>
      <c r="B405" s="342" t="s">
        <v>617</v>
      </c>
      <c r="C405" s="342" t="s">
        <v>1378</v>
      </c>
      <c r="D405" s="342" t="s">
        <v>290</v>
      </c>
      <c r="E405" s="343">
        <v>42064</v>
      </c>
      <c r="F405" s="344">
        <v>5</v>
      </c>
      <c r="G405" s="344">
        <v>2</v>
      </c>
      <c r="H405" s="342" t="s">
        <v>620</v>
      </c>
      <c r="I405" s="342"/>
      <c r="J405" s="342"/>
    </row>
    <row r="406" spans="3:10" ht="12" outlineLevel="1">
      <c r="C406" s="347" t="s">
        <v>1383</v>
      </c>
      <c r="E406" s="343"/>
      <c r="F406" s="344">
        <f>SUBTOTAL(9,F405:F405)</f>
        <v>5</v>
      </c>
      <c r="I406" s="342"/>
      <c r="J406" s="342"/>
    </row>
    <row r="407" spans="1:10" ht="12" outlineLevel="2">
      <c r="A407" s="351">
        <v>14</v>
      </c>
      <c r="B407" s="352" t="s">
        <v>624</v>
      </c>
      <c r="C407" s="352" t="s">
        <v>61</v>
      </c>
      <c r="D407" s="353" t="s">
        <v>208</v>
      </c>
      <c r="E407" s="354">
        <v>42169</v>
      </c>
      <c r="F407" s="355">
        <v>1</v>
      </c>
      <c r="G407" s="355">
        <v>6</v>
      </c>
      <c r="H407" s="353" t="s">
        <v>626</v>
      </c>
      <c r="I407" s="342"/>
      <c r="J407" s="342"/>
    </row>
    <row r="408" spans="1:10" ht="12" outlineLevel="1">
      <c r="A408" s="351"/>
      <c r="B408" s="352"/>
      <c r="C408" s="356" t="s">
        <v>62</v>
      </c>
      <c r="D408" s="353"/>
      <c r="E408" s="354"/>
      <c r="F408" s="355">
        <f>SUBTOTAL(9,F407:F407)</f>
        <v>1</v>
      </c>
      <c r="G408" s="355"/>
      <c r="H408" s="353"/>
      <c r="I408" s="342"/>
      <c r="J408" s="342"/>
    </row>
    <row r="409" spans="1:10" ht="12" outlineLevel="2">
      <c r="A409" s="341">
        <v>14</v>
      </c>
      <c r="B409" s="342" t="s">
        <v>624</v>
      </c>
      <c r="C409" s="342" t="s">
        <v>297</v>
      </c>
      <c r="D409" s="342" t="s">
        <v>290</v>
      </c>
      <c r="E409" s="343">
        <v>42064</v>
      </c>
      <c r="F409" s="344">
        <v>2</v>
      </c>
      <c r="G409" s="344">
        <v>5</v>
      </c>
      <c r="H409" s="342" t="s">
        <v>630</v>
      </c>
      <c r="I409" s="342"/>
      <c r="J409" s="342"/>
    </row>
    <row r="410" spans="3:10" ht="12" outlineLevel="1">
      <c r="C410" s="347" t="s">
        <v>298</v>
      </c>
      <c r="E410" s="343"/>
      <c r="F410" s="344">
        <f>SUBTOTAL(9,F409:F409)</f>
        <v>2</v>
      </c>
      <c r="I410" s="342"/>
      <c r="J410" s="342"/>
    </row>
    <row r="411" spans="1:10" ht="12" outlineLevel="2">
      <c r="A411" s="341">
        <v>14</v>
      </c>
      <c r="B411" s="342" t="s">
        <v>624</v>
      </c>
      <c r="C411" s="342" t="s">
        <v>35</v>
      </c>
      <c r="D411" s="342" t="s">
        <v>290</v>
      </c>
      <c r="E411" s="343">
        <v>42064</v>
      </c>
      <c r="F411" s="344">
        <v>6</v>
      </c>
      <c r="G411" s="344">
        <v>1</v>
      </c>
      <c r="H411" s="342" t="s">
        <v>625</v>
      </c>
      <c r="I411" s="342"/>
      <c r="J411" s="342"/>
    </row>
    <row r="412" spans="3:10" ht="12" outlineLevel="1">
      <c r="C412" s="347" t="s">
        <v>36</v>
      </c>
      <c r="E412" s="343"/>
      <c r="F412" s="344">
        <f>SUBTOTAL(9,F411:F411)</f>
        <v>6</v>
      </c>
      <c r="I412" s="342"/>
      <c r="J412" s="342"/>
    </row>
    <row r="413" spans="1:10" ht="12" outlineLevel="2">
      <c r="A413" s="341">
        <v>14</v>
      </c>
      <c r="B413" s="348" t="str">
        <f>VLOOKUP(A413,'[1]Data'!$O$4:$P$31,2)</f>
        <v>Cinnamon</v>
      </c>
      <c r="C413" s="348" t="s">
        <v>885</v>
      </c>
      <c r="D413" s="342" t="s">
        <v>286</v>
      </c>
      <c r="E413" s="349">
        <v>41924</v>
      </c>
      <c r="F413" s="344">
        <v>1</v>
      </c>
      <c r="G413" s="344">
        <v>6</v>
      </c>
      <c r="H413" s="342" t="str">
        <f>TEXT(G413,"0")&amp;" "&amp;B413</f>
        <v>6 Cinnamon</v>
      </c>
      <c r="I413" s="342"/>
      <c r="J413" s="342"/>
    </row>
    <row r="414" spans="2:10" ht="12" outlineLevel="1">
      <c r="B414" s="348"/>
      <c r="C414" s="350" t="s">
        <v>887</v>
      </c>
      <c r="E414" s="349"/>
      <c r="F414" s="344">
        <f>SUBTOTAL(9,F413:F413)</f>
        <v>1</v>
      </c>
      <c r="I414" s="342"/>
      <c r="J414" s="342"/>
    </row>
    <row r="415" spans="1:10" ht="12" outlineLevel="2">
      <c r="A415" s="341">
        <v>14</v>
      </c>
      <c r="B415" s="342" t="s">
        <v>624</v>
      </c>
      <c r="C415" s="342" t="s">
        <v>390</v>
      </c>
      <c r="D415" s="342" t="s">
        <v>290</v>
      </c>
      <c r="E415" s="343">
        <v>42064</v>
      </c>
      <c r="F415" s="344">
        <v>3</v>
      </c>
      <c r="G415" s="344">
        <v>4</v>
      </c>
      <c r="H415" s="342" t="s">
        <v>628</v>
      </c>
      <c r="I415" s="342"/>
      <c r="J415" s="342"/>
    </row>
    <row r="416" spans="3:10" ht="12" outlineLevel="1">
      <c r="C416" s="347" t="s">
        <v>391</v>
      </c>
      <c r="E416" s="343"/>
      <c r="F416" s="344">
        <f>SUBTOTAL(9,F415:F415)</f>
        <v>3</v>
      </c>
      <c r="I416" s="342"/>
      <c r="J416" s="342"/>
    </row>
    <row r="417" spans="1:10" ht="12" outlineLevel="2">
      <c r="A417" s="351">
        <v>14</v>
      </c>
      <c r="B417" s="352" t="s">
        <v>624</v>
      </c>
      <c r="C417" s="352" t="s">
        <v>332</v>
      </c>
      <c r="D417" s="353" t="s">
        <v>208</v>
      </c>
      <c r="E417" s="354">
        <v>42169</v>
      </c>
      <c r="F417" s="355">
        <v>5</v>
      </c>
      <c r="G417" s="355">
        <v>2</v>
      </c>
      <c r="H417" s="353" t="s">
        <v>629</v>
      </c>
      <c r="I417" s="342"/>
      <c r="J417" s="342"/>
    </row>
    <row r="418" spans="1:10" ht="12" outlineLevel="2">
      <c r="A418" s="351">
        <v>14</v>
      </c>
      <c r="B418" s="352" t="s">
        <v>624</v>
      </c>
      <c r="C418" s="352" t="s">
        <v>332</v>
      </c>
      <c r="D418" s="353" t="s">
        <v>242</v>
      </c>
      <c r="E418" s="354">
        <v>42176</v>
      </c>
      <c r="F418" s="355">
        <v>4</v>
      </c>
      <c r="G418" s="355">
        <v>3</v>
      </c>
      <c r="H418" s="353" t="s">
        <v>627</v>
      </c>
      <c r="I418" s="342"/>
      <c r="J418" s="342"/>
    </row>
    <row r="419" spans="1:10" ht="12" outlineLevel="1">
      <c r="A419" s="351"/>
      <c r="B419" s="352"/>
      <c r="C419" s="356" t="s">
        <v>333</v>
      </c>
      <c r="D419" s="353"/>
      <c r="E419" s="354"/>
      <c r="F419" s="355">
        <f>SUBTOTAL(9,F417:F418)</f>
        <v>9</v>
      </c>
      <c r="G419" s="355"/>
      <c r="H419" s="353"/>
      <c r="I419" s="342"/>
      <c r="J419" s="342"/>
    </row>
    <row r="420" spans="1:10" ht="12" outlineLevel="2">
      <c r="A420" s="351">
        <v>14</v>
      </c>
      <c r="B420" s="352" t="s">
        <v>624</v>
      </c>
      <c r="C420" s="352" t="s">
        <v>154</v>
      </c>
      <c r="D420" s="353" t="s">
        <v>208</v>
      </c>
      <c r="E420" s="354">
        <v>42169</v>
      </c>
      <c r="F420" s="355">
        <v>3</v>
      </c>
      <c r="G420" s="355">
        <v>4</v>
      </c>
      <c r="H420" s="353" t="s">
        <v>628</v>
      </c>
      <c r="I420" s="342"/>
      <c r="J420" s="342"/>
    </row>
    <row r="421" spans="1:10" ht="12" outlineLevel="1">
      <c r="A421" s="351"/>
      <c r="B421" s="352"/>
      <c r="C421" s="356" t="s">
        <v>155</v>
      </c>
      <c r="D421" s="353"/>
      <c r="E421" s="354"/>
      <c r="F421" s="355">
        <f>SUBTOTAL(9,F420:F420)</f>
        <v>3</v>
      </c>
      <c r="G421" s="355"/>
      <c r="H421" s="353"/>
      <c r="I421" s="342"/>
      <c r="J421" s="342"/>
    </row>
    <row r="422" spans="1:10" ht="12" outlineLevel="2">
      <c r="A422" s="341">
        <v>14</v>
      </c>
      <c r="B422" s="348" t="str">
        <f>VLOOKUP(A422,'[1]Data'!$O$4:$P$31,2)</f>
        <v>Cinnamon</v>
      </c>
      <c r="C422" s="348" t="str">
        <f>IF(MID('[1]14'!C$6,4,1)=" ",'[1]14'!C$6,IF(MID('[1]14'!C$6,2,1)=" ",TRIM(RIGHT('[1]14'!C$6,LEN('[1]14'!C$6)-2))&amp;" "&amp;LEFT('[1]14'!C$6,1),'[1]14'!C$6))</f>
        <v>Hunt B</v>
      </c>
      <c r="D422" s="342" t="s">
        <v>286</v>
      </c>
      <c r="E422" s="349">
        <v>41924</v>
      </c>
      <c r="F422" s="344">
        <v>5</v>
      </c>
      <c r="G422" s="344">
        <v>2</v>
      </c>
      <c r="H422" s="342" t="str">
        <f>TEXT(G422,"0")&amp;" "&amp;B422</f>
        <v>2 Cinnamon</v>
      </c>
      <c r="I422" s="342"/>
      <c r="J422" s="342"/>
    </row>
    <row r="423" spans="2:10" ht="12" outlineLevel="1">
      <c r="B423" s="348"/>
      <c r="C423" s="350" t="s">
        <v>20</v>
      </c>
      <c r="E423" s="349"/>
      <c r="F423" s="344">
        <f>SUBTOTAL(9,F422:F422)</f>
        <v>5</v>
      </c>
      <c r="I423" s="342"/>
      <c r="J423" s="342"/>
    </row>
    <row r="424" spans="1:10" ht="12" outlineLevel="2">
      <c r="A424" s="351">
        <v>14</v>
      </c>
      <c r="B424" s="352" t="s">
        <v>624</v>
      </c>
      <c r="C424" s="352" t="s">
        <v>59</v>
      </c>
      <c r="D424" s="353" t="s">
        <v>208</v>
      </c>
      <c r="E424" s="354">
        <v>42169</v>
      </c>
      <c r="F424" s="355">
        <v>2</v>
      </c>
      <c r="G424" s="355">
        <v>5</v>
      </c>
      <c r="H424" s="353" t="s">
        <v>630</v>
      </c>
      <c r="I424" s="342"/>
      <c r="J424" s="342"/>
    </row>
    <row r="425" spans="1:10" ht="12" outlineLevel="1">
      <c r="A425" s="351"/>
      <c r="B425" s="352"/>
      <c r="C425" s="356" t="s">
        <v>64</v>
      </c>
      <c r="D425" s="353"/>
      <c r="E425" s="354"/>
      <c r="F425" s="355">
        <f>SUBTOTAL(9,F424:F424)</f>
        <v>2</v>
      </c>
      <c r="G425" s="355"/>
      <c r="H425" s="353"/>
      <c r="I425" s="342"/>
      <c r="J425" s="342"/>
    </row>
    <row r="426" spans="1:10" ht="12" outlineLevel="2">
      <c r="A426" s="341">
        <v>14</v>
      </c>
      <c r="B426" s="348" t="str">
        <f>VLOOKUP(A426,'[1]Data'!$O$4:$P$31,2)</f>
        <v>Cinnamon</v>
      </c>
      <c r="C426" s="348" t="str">
        <f>IF(MID('[1]14'!C$5,4,1)=" ",'[1]14'!C$5,IF(MID('[1]14'!C$5,2,1)=" ",TRIM(RIGHT('[1]14'!C$5,LEN('[1]14'!C$5)-2))&amp;" "&amp;LEFT('[1]14'!C$5,1),'[1]14'!C$5))</f>
        <v>Leong J</v>
      </c>
      <c r="D426" s="342" t="s">
        <v>286</v>
      </c>
      <c r="E426" s="349">
        <v>41924</v>
      </c>
      <c r="F426" s="344">
        <f>VLOOKUP(G426,'[1]Data'!$U$4:$V$9,2,FALSE)</f>
        <v>6</v>
      </c>
      <c r="G426" s="344">
        <v>1</v>
      </c>
      <c r="H426" s="342" t="str">
        <f>TEXT(G426,"0")&amp;" "&amp;B426</f>
        <v>1 Cinnamon</v>
      </c>
      <c r="I426" s="342"/>
      <c r="J426" s="342"/>
    </row>
    <row r="427" spans="1:10" ht="12" outlineLevel="2">
      <c r="A427" s="351">
        <v>14</v>
      </c>
      <c r="B427" s="352" t="s">
        <v>624</v>
      </c>
      <c r="C427" s="352" t="s">
        <v>158</v>
      </c>
      <c r="D427" s="353" t="s">
        <v>208</v>
      </c>
      <c r="E427" s="354">
        <v>42169</v>
      </c>
      <c r="F427" s="355">
        <v>6</v>
      </c>
      <c r="G427" s="355">
        <v>1</v>
      </c>
      <c r="H427" s="353" t="s">
        <v>625</v>
      </c>
      <c r="I427" s="342"/>
      <c r="J427" s="342"/>
    </row>
    <row r="428" spans="1:10" ht="12" outlineLevel="2">
      <c r="A428" s="351">
        <v>14</v>
      </c>
      <c r="B428" s="352" t="s">
        <v>624</v>
      </c>
      <c r="C428" s="352" t="s">
        <v>158</v>
      </c>
      <c r="D428" s="353" t="s">
        <v>208</v>
      </c>
      <c r="E428" s="354">
        <v>42169</v>
      </c>
      <c r="F428" s="355">
        <v>4</v>
      </c>
      <c r="G428" s="355">
        <v>3</v>
      </c>
      <c r="H428" s="353" t="s">
        <v>627</v>
      </c>
      <c r="I428" s="342"/>
      <c r="J428" s="342"/>
    </row>
    <row r="429" spans="1:10" ht="12" outlineLevel="2">
      <c r="A429" s="351">
        <v>14</v>
      </c>
      <c r="B429" s="352" t="s">
        <v>624</v>
      </c>
      <c r="C429" s="352" t="s">
        <v>158</v>
      </c>
      <c r="D429" s="353" t="s">
        <v>242</v>
      </c>
      <c r="E429" s="354">
        <v>42176</v>
      </c>
      <c r="F429" s="355">
        <v>3</v>
      </c>
      <c r="G429" s="355">
        <v>4</v>
      </c>
      <c r="H429" s="353" t="s">
        <v>628</v>
      </c>
      <c r="I429" s="342"/>
      <c r="J429" s="342"/>
    </row>
    <row r="430" spans="1:10" s="394" customFormat="1" ht="12" outlineLevel="1">
      <c r="A430" s="380"/>
      <c r="B430" s="381"/>
      <c r="C430" s="381" t="s">
        <v>160</v>
      </c>
      <c r="D430" s="393" t="s">
        <v>834</v>
      </c>
      <c r="E430" s="382"/>
      <c r="F430" s="383">
        <f>SUBTOTAL(9,F426:F429)</f>
        <v>19</v>
      </c>
      <c r="G430" s="383"/>
      <c r="H430" s="384"/>
      <c r="I430" s="376"/>
      <c r="J430" s="376"/>
    </row>
    <row r="431" spans="1:10" ht="12" outlineLevel="2">
      <c r="A431" s="341">
        <v>14</v>
      </c>
      <c r="B431" s="342" t="s">
        <v>624</v>
      </c>
      <c r="C431" s="342" t="s">
        <v>220</v>
      </c>
      <c r="D431" s="342" t="s">
        <v>290</v>
      </c>
      <c r="E431" s="343">
        <v>42064</v>
      </c>
      <c r="F431" s="344">
        <v>1</v>
      </c>
      <c r="G431" s="344">
        <v>6</v>
      </c>
      <c r="H431" s="342" t="s">
        <v>626</v>
      </c>
      <c r="I431" s="342"/>
      <c r="J431" s="342"/>
    </row>
    <row r="432" spans="3:10" ht="12" outlineLevel="1">
      <c r="C432" s="347" t="s">
        <v>221</v>
      </c>
      <c r="E432" s="343"/>
      <c r="F432" s="344">
        <f>SUBTOTAL(9,F431:F431)</f>
        <v>1</v>
      </c>
      <c r="I432" s="342"/>
      <c r="J432" s="342"/>
    </row>
    <row r="433" spans="1:10" ht="12" outlineLevel="2">
      <c r="A433" s="341">
        <v>14</v>
      </c>
      <c r="B433" s="342" t="s">
        <v>624</v>
      </c>
      <c r="C433" s="342" t="s">
        <v>378</v>
      </c>
      <c r="D433" s="342" t="s">
        <v>290</v>
      </c>
      <c r="E433" s="343">
        <v>42064</v>
      </c>
      <c r="F433" s="344">
        <v>5</v>
      </c>
      <c r="G433" s="344">
        <v>2</v>
      </c>
      <c r="H433" s="342" t="s">
        <v>629</v>
      </c>
      <c r="I433" s="342"/>
      <c r="J433" s="342"/>
    </row>
    <row r="434" spans="1:10" ht="12" outlineLevel="2">
      <c r="A434" s="341">
        <v>14</v>
      </c>
      <c r="B434" s="342" t="s">
        <v>624</v>
      </c>
      <c r="C434" s="342" t="s">
        <v>378</v>
      </c>
      <c r="D434" s="342" t="s">
        <v>290</v>
      </c>
      <c r="E434" s="343">
        <v>42064</v>
      </c>
      <c r="F434" s="344">
        <v>4</v>
      </c>
      <c r="G434" s="344">
        <v>3</v>
      </c>
      <c r="H434" s="342" t="s">
        <v>627</v>
      </c>
      <c r="I434" s="342"/>
      <c r="J434" s="342"/>
    </row>
    <row r="435" spans="3:10" ht="12" outlineLevel="1">
      <c r="C435" s="347" t="s">
        <v>380</v>
      </c>
      <c r="E435" s="343"/>
      <c r="F435" s="344">
        <f>SUBTOTAL(9,F433:F434)</f>
        <v>9</v>
      </c>
      <c r="I435" s="342"/>
      <c r="J435" s="342"/>
    </row>
    <row r="436" spans="1:10" ht="12" outlineLevel="2">
      <c r="A436" s="341">
        <v>14</v>
      </c>
      <c r="B436" s="348" t="str">
        <f>VLOOKUP(A436,'[1]Data'!$O$4:$P$31,2)</f>
        <v>Cinnamon</v>
      </c>
      <c r="C436" s="348" t="str">
        <f>IF(MID('[1]14'!C$8,4,1)=" ",'[1]14'!C$8,IF(MID('[1]14'!C$8,2,1)=" ",TRIM(RIGHT('[1]14'!C$8,LEN('[1]14'!C$8)-2))&amp;" "&amp;LEFT('[1]14'!C$8,1),'[1]14'!C$8))</f>
        <v>Richardson L</v>
      </c>
      <c r="D436" s="342" t="s">
        <v>286</v>
      </c>
      <c r="E436" s="349">
        <v>41924</v>
      </c>
      <c r="F436" s="344">
        <f>VLOOKUP(G436,'[1]Data'!$U$4:$V$9,2,FALSE)</f>
        <v>3</v>
      </c>
      <c r="G436" s="344">
        <v>4</v>
      </c>
      <c r="H436" s="342" t="str">
        <f>TEXT(G436,"0")&amp;" "&amp;B436</f>
        <v>4 Cinnamon</v>
      </c>
      <c r="I436" s="342"/>
      <c r="J436" s="342"/>
    </row>
    <row r="437" spans="1:10" ht="12" outlineLevel="2">
      <c r="A437" s="341">
        <v>14</v>
      </c>
      <c r="B437" s="348" t="str">
        <f>VLOOKUP(A437,'[1]Data'!$O$4:$P$31,2)</f>
        <v>Cinnamon</v>
      </c>
      <c r="C437" s="348" t="str">
        <f>IF(MID('[1]14'!C$7,4,1)=" ",'[1]14'!C$7,IF(MID('[1]14'!C$7,2,1)=" ",TRIM(RIGHT('[1]14'!C$7,LEN('[1]14'!C$7)-2))&amp;" "&amp;LEFT('[1]14'!C$7,1),'[1]14'!C$7))</f>
        <v>Richardson L</v>
      </c>
      <c r="D437" s="342" t="s">
        <v>286</v>
      </c>
      <c r="E437" s="349">
        <v>41924</v>
      </c>
      <c r="F437" s="344">
        <f>VLOOKUP(G437,'[1]Data'!$U$4:$V$9,2,FALSE)</f>
        <v>4</v>
      </c>
      <c r="G437" s="344">
        <v>3</v>
      </c>
      <c r="H437" s="342" t="str">
        <f>TEXT(G437,"0")&amp;" "&amp;B437</f>
        <v>3 Cinnamon</v>
      </c>
      <c r="I437" s="342"/>
      <c r="J437" s="342"/>
    </row>
    <row r="438" spans="2:10" ht="12" outlineLevel="1">
      <c r="B438" s="348"/>
      <c r="C438" s="350" t="s">
        <v>383</v>
      </c>
      <c r="E438" s="349"/>
      <c r="F438" s="344">
        <f>SUBTOTAL(9,F436:F437)</f>
        <v>7</v>
      </c>
      <c r="I438" s="342"/>
      <c r="J438" s="342"/>
    </row>
    <row r="439" spans="1:10" ht="12" outlineLevel="2">
      <c r="A439" s="341">
        <v>14</v>
      </c>
      <c r="B439" s="348" t="str">
        <f>VLOOKUP(A439,'[1]Data'!$O$4:$P$31,2)</f>
        <v>Cinnamon</v>
      </c>
      <c r="C439" s="348" t="str">
        <f>IF(MID('[1]14'!C$9,4,1)=" ",'[1]14'!C$9,IF(MID('[1]14'!C$9,2,1)=" ",TRIM(RIGHT('[1]14'!C$9,LEN('[1]14'!C$9)-2))&amp;" "&amp;LEFT('[1]14'!C$9,1),'[1]14'!C$9))</f>
        <v>Singh H</v>
      </c>
      <c r="D439" s="342" t="s">
        <v>286</v>
      </c>
      <c r="E439" s="349">
        <v>41924</v>
      </c>
      <c r="F439" s="344">
        <f>VLOOKUP(G439,'[1]Data'!$U$4:$V$9,2,FALSE)</f>
        <v>2</v>
      </c>
      <c r="G439" s="344">
        <v>5</v>
      </c>
      <c r="H439" s="342" t="str">
        <f>TEXT(G439,"0")&amp;" "&amp;B439</f>
        <v>5 Cinnamon</v>
      </c>
      <c r="I439" s="342"/>
      <c r="J439" s="342"/>
    </row>
    <row r="440" spans="2:10" ht="12" outlineLevel="1">
      <c r="B440" s="348"/>
      <c r="C440" s="350" t="s">
        <v>1687</v>
      </c>
      <c r="E440" s="349"/>
      <c r="F440" s="344">
        <f>SUBTOTAL(9,F439:F439)</f>
        <v>2</v>
      </c>
      <c r="I440" s="342"/>
      <c r="J440" s="342"/>
    </row>
    <row r="441" spans="1:10" ht="12" outlineLevel="2">
      <c r="A441" s="341">
        <v>15</v>
      </c>
      <c r="B441" s="348" t="str">
        <f>VLOOKUP(A441,'[1]Data'!$O$4:$P$31,2)</f>
        <v>D/F Spangle</v>
      </c>
      <c r="C441" s="348" t="str">
        <f>IF(MID('[1]15'!C$9,4,1)=" ",'[1]15'!C$9,IF(MID('[1]15'!C$9,2,1)=" ",TRIM(RIGHT('[1]15'!C$9,LEN('[1]15'!C$9)-2))&amp;" "&amp;LEFT('[1]15'!C$9,1),'[1]15'!C$9))</f>
        <v>Belcher &amp; Mckellar</v>
      </c>
      <c r="D441" s="342" t="s">
        <v>286</v>
      </c>
      <c r="E441" s="349">
        <v>41924</v>
      </c>
      <c r="F441" s="344">
        <v>2</v>
      </c>
      <c r="G441" s="344">
        <v>5</v>
      </c>
      <c r="H441" s="342" t="str">
        <f>TEXT(G441,"0")&amp;" "&amp;B441</f>
        <v>5 D/F Spangle</v>
      </c>
      <c r="I441" s="342"/>
      <c r="J441" s="342"/>
    </row>
    <row r="442" spans="2:10" ht="12" outlineLevel="1">
      <c r="B442" s="348"/>
      <c r="C442" s="350" t="s">
        <v>496</v>
      </c>
      <c r="E442" s="349"/>
      <c r="F442" s="344">
        <f>SUBTOTAL(9,F441:F441)</f>
        <v>2</v>
      </c>
      <c r="I442" s="342"/>
      <c r="J442" s="342"/>
    </row>
    <row r="443" spans="1:10" ht="12" outlineLevel="2">
      <c r="A443" s="341">
        <v>15</v>
      </c>
      <c r="B443" s="342" t="s">
        <v>631</v>
      </c>
      <c r="C443" s="342" t="s">
        <v>1247</v>
      </c>
      <c r="D443" s="342" t="s">
        <v>290</v>
      </c>
      <c r="E443" s="343">
        <v>42064</v>
      </c>
      <c r="F443" s="344">
        <v>2</v>
      </c>
      <c r="G443" s="344">
        <v>5</v>
      </c>
      <c r="H443" s="342" t="s">
        <v>635</v>
      </c>
      <c r="I443" s="342"/>
      <c r="J443" s="342"/>
    </row>
    <row r="444" spans="3:10" ht="12" outlineLevel="1">
      <c r="C444" s="347" t="s">
        <v>1248</v>
      </c>
      <c r="E444" s="343"/>
      <c r="F444" s="344">
        <f>SUBTOTAL(9,F443:F443)</f>
        <v>2</v>
      </c>
      <c r="I444" s="342"/>
      <c r="J444" s="342"/>
    </row>
    <row r="445" spans="1:10" ht="12" outlineLevel="2">
      <c r="A445" s="351">
        <v>15</v>
      </c>
      <c r="B445" s="352" t="s">
        <v>631</v>
      </c>
      <c r="C445" s="352" t="s">
        <v>1312</v>
      </c>
      <c r="D445" s="353" t="s">
        <v>208</v>
      </c>
      <c r="E445" s="354">
        <v>42169</v>
      </c>
      <c r="F445" s="355">
        <v>5</v>
      </c>
      <c r="G445" s="355">
        <v>2</v>
      </c>
      <c r="H445" s="353" t="s">
        <v>632</v>
      </c>
      <c r="I445" s="342"/>
      <c r="J445" s="342"/>
    </row>
    <row r="446" spans="1:10" ht="12" outlineLevel="1">
      <c r="A446" s="351"/>
      <c r="B446" s="352"/>
      <c r="C446" s="356" t="s">
        <v>1313</v>
      </c>
      <c r="D446" s="353"/>
      <c r="E446" s="354"/>
      <c r="F446" s="355">
        <f>SUBTOTAL(9,F445:F445)</f>
        <v>5</v>
      </c>
      <c r="G446" s="355"/>
      <c r="H446" s="353"/>
      <c r="I446" s="342"/>
      <c r="J446" s="342"/>
    </row>
    <row r="447" spans="1:10" ht="12" outlineLevel="2">
      <c r="A447" s="351">
        <v>15</v>
      </c>
      <c r="B447" s="352" t="s">
        <v>631</v>
      </c>
      <c r="C447" s="352" t="s">
        <v>332</v>
      </c>
      <c r="D447" s="353" t="s">
        <v>208</v>
      </c>
      <c r="E447" s="354">
        <v>42169</v>
      </c>
      <c r="F447" s="355">
        <v>1</v>
      </c>
      <c r="G447" s="355">
        <v>6</v>
      </c>
      <c r="H447" s="353" t="s">
        <v>634</v>
      </c>
      <c r="I447" s="342"/>
      <c r="J447" s="342"/>
    </row>
    <row r="448" spans="1:10" ht="12" outlineLevel="2">
      <c r="A448" s="351">
        <v>15</v>
      </c>
      <c r="B448" s="352" t="s">
        <v>631</v>
      </c>
      <c r="C448" s="352" t="s">
        <v>332</v>
      </c>
      <c r="D448" s="353" t="s">
        <v>242</v>
      </c>
      <c r="E448" s="354">
        <v>42176</v>
      </c>
      <c r="F448" s="355">
        <v>2</v>
      </c>
      <c r="G448" s="355">
        <v>5</v>
      </c>
      <c r="H448" s="353" t="s">
        <v>635</v>
      </c>
      <c r="I448" s="342"/>
      <c r="J448" s="342"/>
    </row>
    <row r="449" spans="1:10" ht="12" outlineLevel="1">
      <c r="A449" s="351"/>
      <c r="B449" s="352"/>
      <c r="C449" s="356" t="s">
        <v>333</v>
      </c>
      <c r="D449" s="353"/>
      <c r="E449" s="354"/>
      <c r="F449" s="355">
        <f>SUBTOTAL(9,F447:F448)</f>
        <v>3</v>
      </c>
      <c r="G449" s="355"/>
      <c r="H449" s="353"/>
      <c r="I449" s="342"/>
      <c r="J449" s="342"/>
    </row>
    <row r="450" spans="1:10" ht="12" outlineLevel="2">
      <c r="A450" s="341">
        <v>15</v>
      </c>
      <c r="B450" s="342" t="s">
        <v>631</v>
      </c>
      <c r="C450" s="342" t="s">
        <v>19</v>
      </c>
      <c r="D450" s="342" t="s">
        <v>290</v>
      </c>
      <c r="E450" s="343">
        <v>42064</v>
      </c>
      <c r="F450" s="344">
        <v>3</v>
      </c>
      <c r="G450" s="344">
        <v>4</v>
      </c>
      <c r="H450" s="342" t="s">
        <v>637</v>
      </c>
      <c r="I450" s="342"/>
      <c r="J450" s="342"/>
    </row>
    <row r="451" spans="3:10" ht="12" outlineLevel="1">
      <c r="C451" s="347" t="s">
        <v>20</v>
      </c>
      <c r="E451" s="343"/>
      <c r="F451" s="344">
        <f>SUBTOTAL(9,F450:F450)</f>
        <v>3</v>
      </c>
      <c r="I451" s="342"/>
      <c r="J451" s="342"/>
    </row>
    <row r="452" spans="1:10" ht="12" outlineLevel="2">
      <c r="A452" s="341">
        <v>15</v>
      </c>
      <c r="B452" s="348" t="str">
        <f>VLOOKUP(A452,'[1]Data'!$O$4:$P$31,2)</f>
        <v>D/F Spangle</v>
      </c>
      <c r="C452" s="348" t="str">
        <f>IF(MID('[1]15'!C$8,4,1)=" ",'[1]15'!C$8,IF(MID('[1]15'!C$8,2,1)=" ",TRIM(RIGHT('[1]15'!C$8,LEN('[1]15'!C$8)-2))&amp;" "&amp;LEFT('[1]15'!C$8,1),'[1]15'!C$8))</f>
        <v>Macfarlane D</v>
      </c>
      <c r="D452" s="342" t="s">
        <v>286</v>
      </c>
      <c r="E452" s="349">
        <v>41924</v>
      </c>
      <c r="F452" s="344">
        <f>VLOOKUP(G452,'[1]Data'!$U$4:$V$9,2,FALSE)</f>
        <v>3</v>
      </c>
      <c r="G452" s="344">
        <v>4</v>
      </c>
      <c r="H452" s="342" t="str">
        <f>TEXT(G452,"0")&amp;" "&amp;B452</f>
        <v>4 D/F Spangle</v>
      </c>
      <c r="I452" s="342"/>
      <c r="J452" s="342"/>
    </row>
    <row r="453" spans="1:10" ht="12" outlineLevel="2">
      <c r="A453" s="341">
        <v>15</v>
      </c>
      <c r="B453" s="348" t="str">
        <f>VLOOKUP(A453,'[1]Data'!$O$4:$P$31,2)</f>
        <v>D/F Spangle</v>
      </c>
      <c r="C453" s="348" t="str">
        <f>IF(MID('[1]15'!C$7,4,1)=" ",'[1]15'!C$7,IF(MID('[1]15'!C$7,2,1)=" ",TRIM(RIGHT('[1]15'!C$7,LEN('[1]15'!C$7)-2))&amp;" "&amp;LEFT('[1]15'!C$7,1),'[1]15'!C$7))</f>
        <v>Macfarlane D</v>
      </c>
      <c r="D453" s="342" t="s">
        <v>286</v>
      </c>
      <c r="E453" s="349">
        <v>41924</v>
      </c>
      <c r="F453" s="344">
        <f>VLOOKUP(G453,'[1]Data'!$U$4:$V$9,2,FALSE)</f>
        <v>4</v>
      </c>
      <c r="G453" s="344">
        <v>3</v>
      </c>
      <c r="H453" s="342" t="str">
        <f>TEXT(G453,"0")&amp;" "&amp;B453</f>
        <v>3 D/F Spangle</v>
      </c>
      <c r="I453" s="342"/>
      <c r="J453" s="342"/>
    </row>
    <row r="454" spans="2:10" ht="12" outlineLevel="1">
      <c r="B454" s="348"/>
      <c r="C454" s="350" t="s">
        <v>570</v>
      </c>
      <c r="E454" s="349"/>
      <c r="F454" s="344">
        <f>SUBTOTAL(9,F452:F453)</f>
        <v>7</v>
      </c>
      <c r="I454" s="342"/>
      <c r="J454" s="342"/>
    </row>
    <row r="455" spans="1:10" ht="12" outlineLevel="2">
      <c r="A455" s="341">
        <v>15</v>
      </c>
      <c r="B455" s="342" t="s">
        <v>631</v>
      </c>
      <c r="C455" s="342" t="s">
        <v>37</v>
      </c>
      <c r="D455" s="342" t="s">
        <v>290</v>
      </c>
      <c r="E455" s="343">
        <v>42064</v>
      </c>
      <c r="F455" s="344">
        <v>6</v>
      </c>
      <c r="G455" s="344">
        <v>1</v>
      </c>
      <c r="H455" s="342" t="s">
        <v>636</v>
      </c>
      <c r="I455" s="342"/>
      <c r="J455" s="342"/>
    </row>
    <row r="456" spans="1:10" ht="12" outlineLevel="2">
      <c r="A456" s="351">
        <v>15</v>
      </c>
      <c r="B456" s="352" t="s">
        <v>631</v>
      </c>
      <c r="C456" s="352" t="s">
        <v>37</v>
      </c>
      <c r="D456" s="353" t="s">
        <v>208</v>
      </c>
      <c r="E456" s="354">
        <v>42169</v>
      </c>
      <c r="F456" s="355">
        <v>4</v>
      </c>
      <c r="G456" s="355">
        <v>3</v>
      </c>
      <c r="H456" s="353" t="s">
        <v>633</v>
      </c>
      <c r="I456" s="342"/>
      <c r="J456" s="342"/>
    </row>
    <row r="457" spans="1:10" ht="12" outlineLevel="1">
      <c r="A457" s="351"/>
      <c r="B457" s="352"/>
      <c r="C457" s="356" t="s">
        <v>38</v>
      </c>
      <c r="D457" s="353"/>
      <c r="E457" s="354"/>
      <c r="F457" s="355">
        <f>SUBTOTAL(9,F455:F456)</f>
        <v>10</v>
      </c>
      <c r="G457" s="355"/>
      <c r="H457" s="353"/>
      <c r="I457" s="342"/>
      <c r="J457" s="342"/>
    </row>
    <row r="458" spans="1:10" ht="12" outlineLevel="2">
      <c r="A458" s="341">
        <v>15</v>
      </c>
      <c r="B458" s="342" t="s">
        <v>631</v>
      </c>
      <c r="C458" s="342" t="s">
        <v>121</v>
      </c>
      <c r="D458" s="342" t="s">
        <v>290</v>
      </c>
      <c r="E458" s="343">
        <v>42064</v>
      </c>
      <c r="F458" s="344">
        <v>5</v>
      </c>
      <c r="G458" s="344">
        <v>2</v>
      </c>
      <c r="H458" s="342" t="s">
        <v>632</v>
      </c>
      <c r="I458" s="342"/>
      <c r="J458" s="342"/>
    </row>
    <row r="459" spans="1:10" ht="12" outlineLevel="2">
      <c r="A459" s="341">
        <v>15</v>
      </c>
      <c r="B459" s="342" t="s">
        <v>631</v>
      </c>
      <c r="C459" s="342" t="s">
        <v>121</v>
      </c>
      <c r="D459" s="342" t="s">
        <v>290</v>
      </c>
      <c r="E459" s="343">
        <v>42064</v>
      </c>
      <c r="F459" s="344">
        <v>4</v>
      </c>
      <c r="G459" s="344">
        <v>3</v>
      </c>
      <c r="H459" s="342" t="s">
        <v>633</v>
      </c>
      <c r="I459" s="342"/>
      <c r="J459" s="342"/>
    </row>
    <row r="460" spans="1:10" ht="12" outlineLevel="2">
      <c r="A460" s="351">
        <v>15</v>
      </c>
      <c r="B460" s="352" t="s">
        <v>631</v>
      </c>
      <c r="C460" s="352" t="s">
        <v>121</v>
      </c>
      <c r="D460" s="353" t="s">
        <v>208</v>
      </c>
      <c r="E460" s="354">
        <v>42169</v>
      </c>
      <c r="F460" s="355">
        <v>2</v>
      </c>
      <c r="G460" s="355">
        <v>5</v>
      </c>
      <c r="H460" s="353" t="s">
        <v>635</v>
      </c>
      <c r="I460" s="342"/>
      <c r="J460" s="342"/>
    </row>
    <row r="461" spans="1:10" s="394" customFormat="1" ht="12" outlineLevel="1">
      <c r="A461" s="380"/>
      <c r="B461" s="381"/>
      <c r="C461" s="381" t="s">
        <v>122</v>
      </c>
      <c r="D461" s="393" t="s">
        <v>834</v>
      </c>
      <c r="E461" s="382"/>
      <c r="F461" s="383">
        <f>SUBTOTAL(9,F458:F460)</f>
        <v>11</v>
      </c>
      <c r="G461" s="383"/>
      <c r="H461" s="384"/>
      <c r="I461" s="376"/>
      <c r="J461" s="376"/>
    </row>
    <row r="462" spans="1:10" ht="12" outlineLevel="2">
      <c r="A462" s="341">
        <v>15</v>
      </c>
      <c r="B462" s="342" t="s">
        <v>631</v>
      </c>
      <c r="C462" s="342" t="s">
        <v>381</v>
      </c>
      <c r="D462" s="342" t="s">
        <v>290</v>
      </c>
      <c r="E462" s="343">
        <v>42064</v>
      </c>
      <c r="F462" s="344">
        <v>1</v>
      </c>
      <c r="G462" s="344">
        <v>6</v>
      </c>
      <c r="H462" s="342" t="s">
        <v>634</v>
      </c>
      <c r="I462" s="342"/>
      <c r="J462" s="342"/>
    </row>
    <row r="463" spans="1:10" ht="12" outlineLevel="2">
      <c r="A463" s="341">
        <v>15</v>
      </c>
      <c r="B463" s="348" t="str">
        <f>VLOOKUP(A463,'[1]Data'!$O$4:$P$31,2)</f>
        <v>D/F Spangle</v>
      </c>
      <c r="C463" s="348" t="str">
        <f>IF(MID('[1]15'!C$5,4,1)=" ",'[1]15'!C$5,IF(MID('[1]15'!C$5,2,1)=" ",TRIM(RIGHT('[1]15'!C$5,LEN('[1]15'!C$5)-2))&amp;" "&amp;LEFT('[1]15'!C$5,1),'[1]15'!C$5))</f>
        <v>Richardson L</v>
      </c>
      <c r="D463" s="342" t="s">
        <v>286</v>
      </c>
      <c r="E463" s="349">
        <v>41924</v>
      </c>
      <c r="F463" s="344">
        <f>VLOOKUP(G463,'[1]Data'!$U$4:$V$9,2,FALSE)</f>
        <v>6</v>
      </c>
      <c r="G463" s="344">
        <v>1</v>
      </c>
      <c r="H463" s="342" t="str">
        <f>TEXT(G463,"0")&amp;" "&amp;B463</f>
        <v>1 D/F Spangle</v>
      </c>
      <c r="I463" s="342"/>
      <c r="J463" s="342"/>
    </row>
    <row r="464" spans="2:10" ht="12" outlineLevel="1">
      <c r="B464" s="348"/>
      <c r="C464" s="350" t="s">
        <v>383</v>
      </c>
      <c r="E464" s="349"/>
      <c r="F464" s="344">
        <f>SUBTOTAL(9,F462:F463)</f>
        <v>7</v>
      </c>
      <c r="I464" s="342"/>
      <c r="J464" s="342"/>
    </row>
    <row r="465" spans="1:10" ht="12" outlineLevel="2">
      <c r="A465" s="341">
        <v>15</v>
      </c>
      <c r="B465" s="348" t="str">
        <f>VLOOKUP(A465,'[1]Data'!$O$4:$P$31,2)</f>
        <v>D/F Spangle</v>
      </c>
      <c r="C465" s="348" t="str">
        <f>IF(MID('[1]15'!C$6,4,1)=" ",'[1]15'!C$6,IF(MID('[1]15'!C$6,2,1)=" ",TRIM(RIGHT('[1]15'!C$6,LEN('[1]15'!C$6)-2))&amp;" "&amp;LEFT('[1]15'!C$6,1),'[1]15'!C$6))</f>
        <v>Smith J</v>
      </c>
      <c r="D465" s="342" t="s">
        <v>286</v>
      </c>
      <c r="E465" s="349">
        <v>41924</v>
      </c>
      <c r="F465" s="344">
        <f>VLOOKUP(G465,'[1]Data'!$U$4:$V$9,2,FALSE)</f>
        <v>5</v>
      </c>
      <c r="G465" s="344">
        <v>2</v>
      </c>
      <c r="H465" s="342" t="str">
        <f>TEXT(G465,"0")&amp;" "&amp;B465</f>
        <v>2 D/F Spangle</v>
      </c>
      <c r="I465" s="342"/>
      <c r="J465" s="342"/>
    </row>
    <row r="466" spans="2:10" ht="12" outlineLevel="1">
      <c r="B466" s="348"/>
      <c r="C466" s="350" t="s">
        <v>1219</v>
      </c>
      <c r="E466" s="349"/>
      <c r="F466" s="344">
        <f>SUBTOTAL(9,F465:F465)</f>
        <v>5</v>
      </c>
      <c r="I466" s="342"/>
      <c r="J466" s="342"/>
    </row>
    <row r="467" spans="1:10" ht="12" outlineLevel="2">
      <c r="A467" s="351">
        <v>15</v>
      </c>
      <c r="B467" s="352" t="s">
        <v>631</v>
      </c>
      <c r="C467" s="352" t="s">
        <v>106</v>
      </c>
      <c r="D467" s="353" t="s">
        <v>208</v>
      </c>
      <c r="E467" s="354">
        <v>42169</v>
      </c>
      <c r="F467" s="355">
        <v>3</v>
      </c>
      <c r="G467" s="355">
        <v>4</v>
      </c>
      <c r="H467" s="353" t="s">
        <v>637</v>
      </c>
      <c r="I467" s="342"/>
      <c r="J467" s="342"/>
    </row>
    <row r="468" spans="1:10" ht="12" outlineLevel="1">
      <c r="A468" s="351"/>
      <c r="B468" s="352"/>
      <c r="C468" s="356" t="s">
        <v>107</v>
      </c>
      <c r="D468" s="353"/>
      <c r="E468" s="354"/>
      <c r="F468" s="355">
        <f>SUBTOTAL(9,F467:F467)</f>
        <v>3</v>
      </c>
      <c r="G468" s="355"/>
      <c r="H468" s="353"/>
      <c r="I468" s="342"/>
      <c r="J468" s="342"/>
    </row>
    <row r="469" spans="1:10" ht="12" outlineLevel="2">
      <c r="A469" s="341">
        <v>15</v>
      </c>
      <c r="B469" s="348" t="str">
        <f>VLOOKUP(A469,'[1]Data'!$O$4:$P$31,2)</f>
        <v>D/F Spangle</v>
      </c>
      <c r="C469" s="348" t="str">
        <f>IF(MID('[1]15'!C$10,4,1)=" ",'[1]15'!C$10,IF(MID('[1]15'!C$10,2,1)=" ",TRIM(RIGHT('[1]15'!C$10,LEN('[1]15'!C$10)-2))&amp;" "&amp;LEFT('[1]15'!C$10,1),'[1]15'!C$10))</f>
        <v>Van Hammond A</v>
      </c>
      <c r="D469" s="342" t="s">
        <v>286</v>
      </c>
      <c r="E469" s="349">
        <v>41924</v>
      </c>
      <c r="F469" s="344">
        <v>1</v>
      </c>
      <c r="G469" s="344">
        <v>6</v>
      </c>
      <c r="H469" s="342" t="str">
        <f>TEXT(G469,"0")&amp;" "&amp;B469</f>
        <v>6 D/F Spangle</v>
      </c>
      <c r="I469" s="342"/>
      <c r="J469" s="342"/>
    </row>
    <row r="470" spans="2:10" ht="12" outlineLevel="1">
      <c r="B470" s="348"/>
      <c r="C470" s="350" t="s">
        <v>1688</v>
      </c>
      <c r="E470" s="349"/>
      <c r="F470" s="344">
        <f>SUBTOTAL(9,F469:F469)</f>
        <v>1</v>
      </c>
      <c r="I470" s="342"/>
      <c r="J470" s="342"/>
    </row>
    <row r="471" spans="1:10" ht="12" outlineLevel="2">
      <c r="A471" s="351">
        <v>15</v>
      </c>
      <c r="B471" s="352" t="s">
        <v>631</v>
      </c>
      <c r="C471" s="352" t="s">
        <v>25</v>
      </c>
      <c r="D471" s="353" t="s">
        <v>208</v>
      </c>
      <c r="E471" s="354">
        <v>42169</v>
      </c>
      <c r="F471" s="355">
        <v>6</v>
      </c>
      <c r="G471" s="355">
        <v>1</v>
      </c>
      <c r="H471" s="353" t="s">
        <v>636</v>
      </c>
      <c r="I471" s="342"/>
      <c r="J471" s="342"/>
    </row>
    <row r="472" spans="1:10" ht="12" outlineLevel="1">
      <c r="A472" s="351"/>
      <c r="B472" s="352"/>
      <c r="C472" s="356" t="s">
        <v>1253</v>
      </c>
      <c r="D472" s="353"/>
      <c r="E472" s="354"/>
      <c r="F472" s="355">
        <f>SUBTOTAL(9,F471:F471)</f>
        <v>6</v>
      </c>
      <c r="G472" s="355"/>
      <c r="H472" s="353"/>
      <c r="I472" s="342"/>
      <c r="J472" s="342"/>
    </row>
    <row r="473" spans="1:10" ht="12" outlineLevel="2">
      <c r="A473" s="341">
        <v>16</v>
      </c>
      <c r="B473" s="342" t="s">
        <v>638</v>
      </c>
      <c r="C473" s="342" t="s">
        <v>1247</v>
      </c>
      <c r="D473" s="342" t="s">
        <v>290</v>
      </c>
      <c r="E473" s="343">
        <v>42064</v>
      </c>
      <c r="F473" s="344">
        <v>2</v>
      </c>
      <c r="G473" s="344">
        <v>5</v>
      </c>
      <c r="H473" s="342" t="s">
        <v>644</v>
      </c>
      <c r="I473" s="342"/>
      <c r="J473" s="342"/>
    </row>
    <row r="474" spans="3:10" ht="12" outlineLevel="1">
      <c r="C474" s="347" t="s">
        <v>1248</v>
      </c>
      <c r="E474" s="343"/>
      <c r="F474" s="344">
        <f>SUBTOTAL(9,F473:F473)</f>
        <v>2</v>
      </c>
      <c r="I474" s="342"/>
      <c r="J474" s="342"/>
    </row>
    <row r="475" spans="1:10" ht="12" outlineLevel="2">
      <c r="A475" s="351">
        <v>16</v>
      </c>
      <c r="B475" s="352" t="s">
        <v>638</v>
      </c>
      <c r="C475" s="352" t="s">
        <v>124</v>
      </c>
      <c r="D475" s="353" t="s">
        <v>208</v>
      </c>
      <c r="E475" s="354">
        <v>42169</v>
      </c>
      <c r="F475" s="355">
        <v>6</v>
      </c>
      <c r="G475" s="355">
        <v>1</v>
      </c>
      <c r="H475" s="353" t="s">
        <v>642</v>
      </c>
      <c r="I475" s="342"/>
      <c r="J475" s="342"/>
    </row>
    <row r="476" spans="1:10" ht="12" outlineLevel="2">
      <c r="A476" s="351">
        <v>16</v>
      </c>
      <c r="B476" s="352" t="s">
        <v>638</v>
      </c>
      <c r="C476" s="352" t="s">
        <v>124</v>
      </c>
      <c r="D476" s="353" t="s">
        <v>242</v>
      </c>
      <c r="E476" s="354">
        <v>42176</v>
      </c>
      <c r="F476" s="355">
        <v>3</v>
      </c>
      <c r="G476" s="355">
        <v>4</v>
      </c>
      <c r="H476" s="353" t="s">
        <v>639</v>
      </c>
      <c r="I476" s="342"/>
      <c r="J476" s="342"/>
    </row>
    <row r="477" spans="1:10" ht="12" outlineLevel="2">
      <c r="A477" s="351">
        <v>16</v>
      </c>
      <c r="B477" s="352" t="s">
        <v>638</v>
      </c>
      <c r="C477" s="352" t="s">
        <v>124</v>
      </c>
      <c r="D477" s="353" t="s">
        <v>208</v>
      </c>
      <c r="E477" s="354">
        <v>42169</v>
      </c>
      <c r="F477" s="355">
        <v>5</v>
      </c>
      <c r="G477" s="355">
        <v>2</v>
      </c>
      <c r="H477" s="353" t="s">
        <v>641</v>
      </c>
      <c r="I477" s="342"/>
      <c r="J477" s="342"/>
    </row>
    <row r="478" spans="1:10" s="394" customFormat="1" ht="12" outlineLevel="1">
      <c r="A478" s="380"/>
      <c r="B478" s="381"/>
      <c r="C478" s="381" t="s">
        <v>125</v>
      </c>
      <c r="D478" s="393" t="s">
        <v>834</v>
      </c>
      <c r="E478" s="382"/>
      <c r="F478" s="383">
        <f>SUBTOTAL(9,F475:F477)</f>
        <v>14</v>
      </c>
      <c r="G478" s="383"/>
      <c r="H478" s="384"/>
      <c r="I478" s="376"/>
      <c r="J478" s="376"/>
    </row>
    <row r="479" spans="1:10" ht="12" outlineLevel="2">
      <c r="A479" s="351">
        <v>16</v>
      </c>
      <c r="B479" s="352" t="s">
        <v>638</v>
      </c>
      <c r="C479" s="352" t="s">
        <v>302</v>
      </c>
      <c r="D479" s="353" t="s">
        <v>208</v>
      </c>
      <c r="E479" s="354">
        <v>42169</v>
      </c>
      <c r="F479" s="355">
        <v>4</v>
      </c>
      <c r="G479" s="355">
        <v>3</v>
      </c>
      <c r="H479" s="353" t="s">
        <v>640</v>
      </c>
      <c r="I479" s="342"/>
      <c r="J479" s="342"/>
    </row>
    <row r="480" spans="1:10" ht="12" outlineLevel="2">
      <c r="A480" s="351">
        <v>16</v>
      </c>
      <c r="B480" s="352" t="s">
        <v>638</v>
      </c>
      <c r="C480" s="352" t="s">
        <v>302</v>
      </c>
      <c r="D480" s="353" t="s">
        <v>242</v>
      </c>
      <c r="E480" s="354">
        <v>42176</v>
      </c>
      <c r="F480" s="355">
        <v>1</v>
      </c>
      <c r="G480" s="355">
        <v>6</v>
      </c>
      <c r="H480" s="353" t="s">
        <v>643</v>
      </c>
      <c r="I480" s="342"/>
      <c r="J480" s="342"/>
    </row>
    <row r="481" spans="1:10" ht="12" outlineLevel="1">
      <c r="A481" s="351"/>
      <c r="B481" s="352"/>
      <c r="C481" s="356" t="s">
        <v>303</v>
      </c>
      <c r="D481" s="353"/>
      <c r="E481" s="354"/>
      <c r="F481" s="355">
        <f>SUBTOTAL(9,F479:F480)</f>
        <v>5</v>
      </c>
      <c r="G481" s="355"/>
      <c r="H481" s="353"/>
      <c r="I481" s="342"/>
      <c r="J481" s="342"/>
    </row>
    <row r="482" spans="1:10" ht="12" outlineLevel="2">
      <c r="A482" s="341">
        <v>16</v>
      </c>
      <c r="B482" s="348" t="str">
        <f>VLOOKUP(A482,'[1]Data'!$O$4:$P$31,2)</f>
        <v>Opaline</v>
      </c>
      <c r="C482" s="348" t="str">
        <f>IF(MID('[1]16'!C$10,4,1)=" ",'[1]16'!C$10,IF(MID('[1]16'!C$10,2,1)=" ",TRIM(RIGHT('[1]16'!C$10,LEN('[1]16'!C$10)-2))&amp;" "&amp;LEFT('[1]16'!C$10,1),'[1]16'!C$10))</f>
        <v>Hickling K</v>
      </c>
      <c r="D482" s="342" t="s">
        <v>286</v>
      </c>
      <c r="E482" s="349">
        <v>41924</v>
      </c>
      <c r="F482" s="344">
        <v>1</v>
      </c>
      <c r="G482" s="344">
        <v>6</v>
      </c>
      <c r="H482" s="342" t="str">
        <f>TEXT(G482,"0")&amp;" "&amp;B482</f>
        <v>6 Opaline</v>
      </c>
      <c r="I482" s="342"/>
      <c r="J482" s="342"/>
    </row>
    <row r="483" spans="2:10" ht="12" outlineLevel="1">
      <c r="B483" s="348"/>
      <c r="C483" s="350" t="s">
        <v>1617</v>
      </c>
      <c r="E483" s="349"/>
      <c r="F483" s="344">
        <f>SUBTOTAL(9,F482:F482)</f>
        <v>1</v>
      </c>
      <c r="I483" s="342"/>
      <c r="J483" s="342"/>
    </row>
    <row r="484" spans="1:10" ht="12" outlineLevel="2">
      <c r="A484" s="341">
        <v>16</v>
      </c>
      <c r="B484" s="342" t="s">
        <v>638</v>
      </c>
      <c r="C484" s="342" t="s">
        <v>19</v>
      </c>
      <c r="D484" s="342" t="s">
        <v>290</v>
      </c>
      <c r="E484" s="343">
        <v>42064</v>
      </c>
      <c r="F484" s="344">
        <v>5</v>
      </c>
      <c r="G484" s="344">
        <v>2</v>
      </c>
      <c r="H484" s="342" t="s">
        <v>641</v>
      </c>
      <c r="I484" s="342"/>
      <c r="J484" s="342"/>
    </row>
    <row r="485" spans="1:10" ht="12" outlineLevel="2">
      <c r="A485" s="341">
        <v>16</v>
      </c>
      <c r="B485" s="348" t="str">
        <f>VLOOKUP(A485,'[1]Data'!$O$4:$P$31,2)</f>
        <v>Opaline</v>
      </c>
      <c r="C485" s="348" t="str">
        <f>IF(MID('[1]16'!C$8,4,1)=" ",'[1]16'!C$8,IF(MID('[1]16'!C$8,2,1)=" ",TRIM(RIGHT('[1]16'!C$8,LEN('[1]16'!C$8)-2))&amp;" "&amp;LEFT('[1]16'!C$8,1),'[1]16'!C$8))</f>
        <v>Hunt B</v>
      </c>
      <c r="D485" s="342" t="s">
        <v>286</v>
      </c>
      <c r="E485" s="349">
        <v>41924</v>
      </c>
      <c r="F485" s="344">
        <f>VLOOKUP(G485,'[1]Data'!$U$4:$V$9,2,FALSE)</f>
        <v>3</v>
      </c>
      <c r="G485" s="344">
        <v>4</v>
      </c>
      <c r="H485" s="342" t="str">
        <f>TEXT(G485,"0")&amp;" "&amp;B485</f>
        <v>4 Opaline</v>
      </c>
      <c r="I485" s="342"/>
      <c r="J485" s="342"/>
    </row>
    <row r="486" spans="2:10" ht="12" outlineLevel="1">
      <c r="B486" s="348"/>
      <c r="C486" s="350" t="s">
        <v>20</v>
      </c>
      <c r="E486" s="349"/>
      <c r="F486" s="344">
        <f>SUBTOTAL(9,F484:F485)</f>
        <v>8</v>
      </c>
      <c r="I486" s="342"/>
      <c r="J486" s="342"/>
    </row>
    <row r="487" spans="1:10" ht="12" outlineLevel="2">
      <c r="A487" s="341">
        <v>16</v>
      </c>
      <c r="B487" s="348" t="str">
        <f>VLOOKUP(A487,'[1]Data'!$O$4:$P$31,2)</f>
        <v>Opaline</v>
      </c>
      <c r="C487" s="348" t="str">
        <f>IF(MID('[1]16'!C$9,4,1)=" ",'[1]16'!C$9,IF(MID('[1]16'!C$9,2,1)=" ",TRIM(RIGHT('[1]16'!C$9,LEN('[1]16'!C$9)-2))&amp;" "&amp;LEFT('[1]16'!C$9,1),'[1]16'!C$9))</f>
        <v>Leong J</v>
      </c>
      <c r="D487" s="342" t="s">
        <v>286</v>
      </c>
      <c r="E487" s="349">
        <v>41924</v>
      </c>
      <c r="F487" s="344">
        <f>VLOOKUP(G487,'[1]Data'!$U$4:$V$9,2,FALSE)</f>
        <v>2</v>
      </c>
      <c r="G487" s="344">
        <v>5</v>
      </c>
      <c r="H487" s="342" t="str">
        <f>TEXT(G487,"0")&amp;" "&amp;B487</f>
        <v>5 Opaline</v>
      </c>
      <c r="I487" s="342"/>
      <c r="J487" s="342"/>
    </row>
    <row r="488" spans="1:10" ht="12" outlineLevel="2">
      <c r="A488" s="341">
        <v>16</v>
      </c>
      <c r="B488" s="348" t="str">
        <f>VLOOKUP(A488,'[1]Data'!$O$4:$P$31,2)</f>
        <v>Opaline</v>
      </c>
      <c r="C488" s="348" t="str">
        <f>IF(MID('[1]16'!C$5,4,1)=" ",'[1]16'!C$5,IF(MID('[1]16'!C$5,2,1)=" ",TRIM(RIGHT('[1]16'!C$5,LEN('[1]16'!C$5)-2))&amp;" "&amp;LEFT('[1]16'!C$5,1),'[1]16'!C$5))</f>
        <v>Leong J</v>
      </c>
      <c r="D488" s="342" t="s">
        <v>286</v>
      </c>
      <c r="E488" s="349">
        <v>41924</v>
      </c>
      <c r="F488" s="344">
        <f>VLOOKUP(G488,'[1]Data'!$U$4:$V$9,2,FALSE)</f>
        <v>6</v>
      </c>
      <c r="G488" s="344">
        <v>1</v>
      </c>
      <c r="H488" s="342" t="str">
        <f>TEXT(G488,"0")&amp;" "&amp;B488</f>
        <v>1 Opaline</v>
      </c>
      <c r="I488" s="342"/>
      <c r="J488" s="342"/>
    </row>
    <row r="489" spans="2:10" ht="12" outlineLevel="1">
      <c r="B489" s="348"/>
      <c r="C489" s="350" t="s">
        <v>160</v>
      </c>
      <c r="E489" s="349"/>
      <c r="F489" s="344">
        <f>SUBTOTAL(9,F487:F488)</f>
        <v>8</v>
      </c>
      <c r="I489" s="342"/>
      <c r="J489" s="342"/>
    </row>
    <row r="490" spans="1:10" ht="12" outlineLevel="2">
      <c r="A490" s="341">
        <v>16</v>
      </c>
      <c r="B490" s="342" t="s">
        <v>638</v>
      </c>
      <c r="C490" s="342" t="s">
        <v>37</v>
      </c>
      <c r="D490" s="342" t="s">
        <v>290</v>
      </c>
      <c r="E490" s="343">
        <v>42064</v>
      </c>
      <c r="F490" s="344">
        <v>1</v>
      </c>
      <c r="G490" s="344">
        <v>6</v>
      </c>
      <c r="H490" s="342" t="s">
        <v>643</v>
      </c>
      <c r="I490" s="342"/>
      <c r="J490" s="342"/>
    </row>
    <row r="491" spans="3:10" ht="12" outlineLevel="1">
      <c r="C491" s="347" t="s">
        <v>38</v>
      </c>
      <c r="E491" s="343"/>
      <c r="F491" s="344">
        <f>SUBTOTAL(9,F490:F490)</f>
        <v>1</v>
      </c>
      <c r="I491" s="342"/>
      <c r="J491" s="342"/>
    </row>
    <row r="492" spans="1:10" ht="12" outlineLevel="2">
      <c r="A492" s="341">
        <v>16</v>
      </c>
      <c r="B492" s="342" t="s">
        <v>638</v>
      </c>
      <c r="C492" s="342" t="s">
        <v>1638</v>
      </c>
      <c r="D492" s="342" t="s">
        <v>290</v>
      </c>
      <c r="E492" s="343">
        <v>42064</v>
      </c>
      <c r="F492" s="344">
        <v>3</v>
      </c>
      <c r="G492" s="344">
        <v>4</v>
      </c>
      <c r="H492" s="342" t="s">
        <v>639</v>
      </c>
      <c r="I492" s="342"/>
      <c r="J492" s="342"/>
    </row>
    <row r="493" spans="3:10" ht="12" outlineLevel="1">
      <c r="C493" s="347" t="s">
        <v>1641</v>
      </c>
      <c r="E493" s="343"/>
      <c r="F493" s="344">
        <f>SUBTOTAL(9,F492:F492)</f>
        <v>3</v>
      </c>
      <c r="I493" s="342"/>
      <c r="J493" s="342"/>
    </row>
    <row r="494" spans="1:10" ht="12" outlineLevel="2">
      <c r="A494" s="341">
        <v>16</v>
      </c>
      <c r="B494" s="342" t="s">
        <v>638</v>
      </c>
      <c r="C494" s="342" t="s">
        <v>941</v>
      </c>
      <c r="D494" s="342" t="s">
        <v>290</v>
      </c>
      <c r="E494" s="343">
        <v>42064</v>
      </c>
      <c r="F494" s="344">
        <v>4</v>
      </c>
      <c r="G494" s="344">
        <v>3</v>
      </c>
      <c r="H494" s="342" t="s">
        <v>640</v>
      </c>
      <c r="I494" s="342"/>
      <c r="J494" s="342"/>
    </row>
    <row r="495" spans="3:10" ht="12" outlineLevel="1">
      <c r="C495" s="347" t="s">
        <v>943</v>
      </c>
      <c r="E495" s="343"/>
      <c r="F495" s="344">
        <f>SUBTOTAL(9,F494:F494)</f>
        <v>4</v>
      </c>
      <c r="I495" s="342"/>
      <c r="J495" s="342"/>
    </row>
    <row r="496" spans="1:10" ht="12" outlineLevel="2">
      <c r="A496" s="341">
        <v>16</v>
      </c>
      <c r="B496" s="348" t="str">
        <f>VLOOKUP(A496,'[1]Data'!$O$4:$P$31,2)</f>
        <v>Opaline</v>
      </c>
      <c r="C496" s="348" t="str">
        <f>IF(MID('[1]16'!C$6,4,1)=" ",'[1]16'!C$6,IF(MID('[1]16'!C$6,2,1)=" ",TRIM(RIGHT('[1]16'!C$6,LEN('[1]16'!C$6)-2))&amp;" "&amp;LEFT('[1]16'!C$6,1),'[1]16'!C$6))</f>
        <v>Richardson L</v>
      </c>
      <c r="D496" s="342" t="s">
        <v>286</v>
      </c>
      <c r="E496" s="349">
        <v>41924</v>
      </c>
      <c r="F496" s="344">
        <f>VLOOKUP(G496,'[1]Data'!$U$4:$V$9,2,FALSE)</f>
        <v>5</v>
      </c>
      <c r="G496" s="344">
        <v>2</v>
      </c>
      <c r="H496" s="342" t="str">
        <f>TEXT(G496,"0")&amp;" "&amp;B496</f>
        <v>2 Opaline</v>
      </c>
      <c r="I496" s="342"/>
      <c r="J496" s="342"/>
    </row>
    <row r="497" spans="1:10" ht="12" outlineLevel="2">
      <c r="A497" s="351">
        <v>16</v>
      </c>
      <c r="B497" s="352" t="s">
        <v>638</v>
      </c>
      <c r="C497" s="352" t="s">
        <v>381</v>
      </c>
      <c r="D497" s="353" t="s">
        <v>208</v>
      </c>
      <c r="E497" s="354">
        <v>42169</v>
      </c>
      <c r="F497" s="355">
        <v>2</v>
      </c>
      <c r="G497" s="355">
        <v>5</v>
      </c>
      <c r="H497" s="353" t="s">
        <v>644</v>
      </c>
      <c r="I497" s="342"/>
      <c r="J497" s="342"/>
    </row>
    <row r="498" spans="1:10" ht="12" outlineLevel="1">
      <c r="A498" s="351"/>
      <c r="B498" s="352"/>
      <c r="C498" s="356" t="s">
        <v>383</v>
      </c>
      <c r="D498" s="353"/>
      <c r="E498" s="354"/>
      <c r="F498" s="355">
        <f>SUBTOTAL(9,F496:F497)</f>
        <v>7</v>
      </c>
      <c r="G498" s="355"/>
      <c r="H498" s="353"/>
      <c r="I498" s="342"/>
      <c r="J498" s="342"/>
    </row>
    <row r="499" spans="1:10" ht="12" outlineLevel="2">
      <c r="A499" s="341">
        <v>16</v>
      </c>
      <c r="B499" s="342" t="s">
        <v>638</v>
      </c>
      <c r="C499" s="342" t="s">
        <v>307</v>
      </c>
      <c r="D499" s="342" t="s">
        <v>290</v>
      </c>
      <c r="E499" s="343">
        <v>42064</v>
      </c>
      <c r="F499" s="344">
        <v>6</v>
      </c>
      <c r="G499" s="344">
        <v>1</v>
      </c>
      <c r="H499" s="342" t="s">
        <v>642</v>
      </c>
      <c r="I499" s="342"/>
      <c r="J499" s="342"/>
    </row>
    <row r="500" spans="3:10" ht="12" outlineLevel="1">
      <c r="C500" s="347" t="s">
        <v>224</v>
      </c>
      <c r="E500" s="343"/>
      <c r="F500" s="344">
        <f>SUBTOTAL(9,F499:F499)</f>
        <v>6</v>
      </c>
      <c r="I500" s="342"/>
      <c r="J500" s="342"/>
    </row>
    <row r="501" spans="1:10" ht="12" outlineLevel="2">
      <c r="A501" s="351">
        <v>16</v>
      </c>
      <c r="B501" s="352" t="s">
        <v>638</v>
      </c>
      <c r="C501" s="352" t="s">
        <v>227</v>
      </c>
      <c r="D501" s="353" t="s">
        <v>208</v>
      </c>
      <c r="E501" s="354">
        <v>42169</v>
      </c>
      <c r="F501" s="355">
        <v>3</v>
      </c>
      <c r="G501" s="355">
        <v>4</v>
      </c>
      <c r="H501" s="353" t="s">
        <v>639</v>
      </c>
      <c r="I501" s="342"/>
      <c r="J501" s="342"/>
    </row>
    <row r="502" spans="1:10" ht="12" outlineLevel="2">
      <c r="A502" s="351">
        <v>16</v>
      </c>
      <c r="B502" s="352" t="s">
        <v>638</v>
      </c>
      <c r="C502" s="352" t="s">
        <v>227</v>
      </c>
      <c r="D502" s="353" t="s">
        <v>208</v>
      </c>
      <c r="E502" s="354">
        <v>42169</v>
      </c>
      <c r="F502" s="355">
        <v>1</v>
      </c>
      <c r="G502" s="355">
        <v>6</v>
      </c>
      <c r="H502" s="353" t="s">
        <v>643</v>
      </c>
      <c r="I502" s="342"/>
      <c r="J502" s="342"/>
    </row>
    <row r="503" spans="1:10" ht="12" outlineLevel="1">
      <c r="A503" s="351"/>
      <c r="B503" s="352"/>
      <c r="C503" s="356" t="s">
        <v>228</v>
      </c>
      <c r="D503" s="353"/>
      <c r="E503" s="354"/>
      <c r="F503" s="355">
        <f>SUBTOTAL(9,F501:F502)</f>
        <v>4</v>
      </c>
      <c r="G503" s="355"/>
      <c r="H503" s="353"/>
      <c r="I503" s="342"/>
      <c r="J503" s="342"/>
    </row>
    <row r="504" spans="1:10" ht="12" outlineLevel="2">
      <c r="A504" s="341">
        <v>16</v>
      </c>
      <c r="B504" s="348" t="str">
        <f>VLOOKUP(A504,'[1]Data'!$O$4:$P$31,2)</f>
        <v>Opaline</v>
      </c>
      <c r="C504" s="348" t="s">
        <v>85</v>
      </c>
      <c r="D504" s="342" t="s">
        <v>286</v>
      </c>
      <c r="E504" s="349">
        <v>41924</v>
      </c>
      <c r="F504" s="344">
        <f>VLOOKUP(G504,'[1]Data'!$U$4:$V$9,2,FALSE)</f>
        <v>4</v>
      </c>
      <c r="G504" s="344">
        <v>3</v>
      </c>
      <c r="H504" s="342" t="str">
        <f>TEXT(G504,"0")&amp;" "&amp;B504</f>
        <v>3 Opaline</v>
      </c>
      <c r="I504" s="342"/>
      <c r="J504" s="342"/>
    </row>
    <row r="505" spans="2:10" ht="12" outlineLevel="1">
      <c r="B505" s="348"/>
      <c r="C505" s="350" t="s">
        <v>87</v>
      </c>
      <c r="E505" s="349"/>
      <c r="F505" s="344">
        <f>SUBTOTAL(9,F504:F504)</f>
        <v>4</v>
      </c>
      <c r="I505" s="342"/>
      <c r="J505" s="342"/>
    </row>
    <row r="506" spans="1:10" ht="12" outlineLevel="2">
      <c r="A506" s="341">
        <v>17</v>
      </c>
      <c r="B506" s="342" t="s">
        <v>645</v>
      </c>
      <c r="C506" s="342" t="s">
        <v>35</v>
      </c>
      <c r="D506" s="342" t="s">
        <v>290</v>
      </c>
      <c r="E506" s="343">
        <v>42064</v>
      </c>
      <c r="F506" s="344">
        <v>2</v>
      </c>
      <c r="G506" s="344">
        <v>5</v>
      </c>
      <c r="H506" s="342" t="s">
        <v>647</v>
      </c>
      <c r="I506" s="342"/>
      <c r="J506" s="342"/>
    </row>
    <row r="507" spans="1:10" ht="12" outlineLevel="2">
      <c r="A507" s="341">
        <v>17</v>
      </c>
      <c r="B507" s="348" t="str">
        <f>VLOOKUP(A507,'[1]Data'!$O$4:$P$31,2)</f>
        <v>Opaline AOSV</v>
      </c>
      <c r="C507" s="348" t="str">
        <f>IF(MID('[1]17'!C$7,4,1)=" ",'[1]17'!C$7,IF(MID('[1]17'!C$7,2,1)=" ",TRIM(RIGHT('[1]17'!C$7,LEN('[1]17'!C$7)-2))&amp;" "&amp;LEFT('[1]17'!C$7,1),'[1]17'!C$7))</f>
        <v>Broughton D</v>
      </c>
      <c r="D507" s="342" t="s">
        <v>286</v>
      </c>
      <c r="E507" s="349">
        <v>41924</v>
      </c>
      <c r="F507" s="344">
        <f>VLOOKUP(G507,'[1]Data'!$U$4:$V$9,2,FALSE)</f>
        <v>4</v>
      </c>
      <c r="G507" s="344">
        <v>3</v>
      </c>
      <c r="H507" s="342" t="str">
        <f>TEXT(G507,"0")&amp;" "&amp;B507</f>
        <v>3 Opaline AOSV</v>
      </c>
      <c r="I507" s="342"/>
      <c r="J507" s="342"/>
    </row>
    <row r="508" spans="1:10" ht="12" outlineLevel="2">
      <c r="A508" s="341">
        <v>17</v>
      </c>
      <c r="B508" s="348" t="str">
        <f>VLOOKUP(A508,'[1]Data'!$O$4:$P$31,2)</f>
        <v>Opaline AOSV</v>
      </c>
      <c r="C508" s="348" t="str">
        <f>IF(MID('[1]17'!C$5,4,1)=" ",'[1]17'!C$5,IF(MID('[1]17'!C$5,2,1)=" ",TRIM(RIGHT('[1]17'!C$5,LEN('[1]17'!C$5)-2))&amp;" "&amp;LEFT('[1]17'!C$5,1),'[1]17'!C$5))</f>
        <v>Broughton D</v>
      </c>
      <c r="D508" s="342" t="s">
        <v>286</v>
      </c>
      <c r="E508" s="349">
        <v>41924</v>
      </c>
      <c r="F508" s="344">
        <f>VLOOKUP(G508,'[1]Data'!$U$4:$V$9,2,FALSE)</f>
        <v>6</v>
      </c>
      <c r="G508" s="344">
        <v>1</v>
      </c>
      <c r="H508" s="342" t="str">
        <f>TEXT(G508,"0")&amp;" "&amp;B508</f>
        <v>1 Opaline AOSV</v>
      </c>
      <c r="I508" s="342"/>
      <c r="J508" s="342"/>
    </row>
    <row r="509" spans="1:10" ht="12" outlineLevel="2">
      <c r="A509" s="351">
        <v>17</v>
      </c>
      <c r="B509" s="352" t="s">
        <v>645</v>
      </c>
      <c r="C509" s="352" t="s">
        <v>35</v>
      </c>
      <c r="D509" s="353" t="s">
        <v>208</v>
      </c>
      <c r="E509" s="354">
        <v>42169</v>
      </c>
      <c r="F509" s="355">
        <v>6</v>
      </c>
      <c r="G509" s="355">
        <v>1</v>
      </c>
      <c r="H509" s="353" t="s">
        <v>649</v>
      </c>
      <c r="I509" s="342"/>
      <c r="J509" s="342"/>
    </row>
    <row r="510" spans="1:10" ht="12" outlineLevel="2">
      <c r="A510" s="351">
        <v>17</v>
      </c>
      <c r="B510" s="352" t="s">
        <v>645</v>
      </c>
      <c r="C510" s="352" t="s">
        <v>35</v>
      </c>
      <c r="D510" s="353" t="s">
        <v>242</v>
      </c>
      <c r="E510" s="354">
        <v>42176</v>
      </c>
      <c r="F510" s="355">
        <v>3</v>
      </c>
      <c r="G510" s="355">
        <v>4</v>
      </c>
      <c r="H510" s="353" t="s">
        <v>651</v>
      </c>
      <c r="I510" s="342"/>
      <c r="J510" s="342"/>
    </row>
    <row r="511" spans="1:10" s="394" customFormat="1" ht="12" outlineLevel="1">
      <c r="A511" s="380"/>
      <c r="B511" s="381"/>
      <c r="C511" s="381" t="s">
        <v>36</v>
      </c>
      <c r="D511" s="393" t="s">
        <v>834</v>
      </c>
      <c r="E511" s="382"/>
      <c r="F511" s="383">
        <f>SUBTOTAL(9,F506:F510)</f>
        <v>21</v>
      </c>
      <c r="G511" s="383"/>
      <c r="H511" s="384"/>
      <c r="I511" s="376"/>
      <c r="J511" s="376"/>
    </row>
    <row r="512" spans="1:10" ht="12" outlineLevel="2">
      <c r="A512" s="341">
        <v>17</v>
      </c>
      <c r="B512" s="348" t="str">
        <f>VLOOKUP(A512,'[1]Data'!$O$4:$P$31,2)</f>
        <v>Opaline AOSV</v>
      </c>
      <c r="C512" s="348" t="str">
        <f>IF(MID('[1]17'!C$9,4,1)=" ",'[1]17'!C$9,IF(MID('[1]17'!C$9,2,1)=" ",TRIM(RIGHT('[1]17'!C$9,LEN('[1]17'!C$9)-2))&amp;" "&amp;LEFT('[1]17'!C$9,1),'[1]17'!C$9))</f>
        <v>Caulfield Family</v>
      </c>
      <c r="D512" s="342" t="s">
        <v>286</v>
      </c>
      <c r="E512" s="349">
        <v>41924</v>
      </c>
      <c r="F512" s="344">
        <f>VLOOKUP(G512,'[1]Data'!$U$4:$V$9,2,FALSE)</f>
        <v>2</v>
      </c>
      <c r="G512" s="344">
        <v>5</v>
      </c>
      <c r="H512" s="342" t="str">
        <f>TEXT(G512,"0")&amp;" "&amp;B512</f>
        <v>5 Opaline AOSV</v>
      </c>
      <c r="I512" s="342"/>
      <c r="J512" s="342"/>
    </row>
    <row r="513" spans="2:10" ht="12" outlineLevel="1">
      <c r="B513" s="348"/>
      <c r="C513" s="350" t="s">
        <v>146</v>
      </c>
      <c r="E513" s="349"/>
      <c r="F513" s="344">
        <f>SUBTOTAL(9,F512:F512)</f>
        <v>2</v>
      </c>
      <c r="I513" s="342"/>
      <c r="J513" s="342"/>
    </row>
    <row r="514" spans="1:10" ht="12" outlineLevel="2">
      <c r="A514" s="341">
        <v>17</v>
      </c>
      <c r="B514" s="342" t="s">
        <v>645</v>
      </c>
      <c r="C514" s="342" t="s">
        <v>85</v>
      </c>
      <c r="D514" s="342" t="s">
        <v>290</v>
      </c>
      <c r="E514" s="343">
        <v>42064</v>
      </c>
      <c r="F514" s="344">
        <v>1</v>
      </c>
      <c r="G514" s="344">
        <v>6</v>
      </c>
      <c r="H514" s="342" t="s">
        <v>646</v>
      </c>
      <c r="I514" s="342"/>
      <c r="J514" s="342"/>
    </row>
    <row r="515" spans="3:10" ht="12" outlineLevel="1">
      <c r="C515" s="347" t="s">
        <v>87</v>
      </c>
      <c r="E515" s="343"/>
      <c r="F515" s="344">
        <f>SUBTOTAL(9,F514:F514)</f>
        <v>1</v>
      </c>
      <c r="I515" s="342"/>
      <c r="J515" s="342"/>
    </row>
    <row r="516" spans="1:10" ht="12" outlineLevel="2">
      <c r="A516" s="351">
        <v>17</v>
      </c>
      <c r="B516" s="352" t="s">
        <v>645</v>
      </c>
      <c r="C516" s="352" t="s">
        <v>332</v>
      </c>
      <c r="D516" s="353" t="s">
        <v>208</v>
      </c>
      <c r="E516" s="354">
        <v>42169</v>
      </c>
      <c r="F516" s="355">
        <v>1</v>
      </c>
      <c r="G516" s="355">
        <v>6</v>
      </c>
      <c r="H516" s="353" t="s">
        <v>646</v>
      </c>
      <c r="I516" s="342"/>
      <c r="J516" s="342"/>
    </row>
    <row r="517" spans="1:10" ht="12" outlineLevel="1">
      <c r="A517" s="351"/>
      <c r="B517" s="352"/>
      <c r="C517" s="356" t="s">
        <v>333</v>
      </c>
      <c r="D517" s="353"/>
      <c r="E517" s="354"/>
      <c r="F517" s="355">
        <f>SUBTOTAL(9,F516:F516)</f>
        <v>1</v>
      </c>
      <c r="G517" s="355"/>
      <c r="H517" s="353"/>
      <c r="I517" s="342"/>
      <c r="J517" s="342"/>
    </row>
    <row r="518" spans="1:10" ht="12" outlineLevel="2">
      <c r="A518" s="351">
        <v>17</v>
      </c>
      <c r="B518" s="352" t="s">
        <v>645</v>
      </c>
      <c r="C518" s="352" t="s">
        <v>1954</v>
      </c>
      <c r="D518" s="353" t="s">
        <v>208</v>
      </c>
      <c r="E518" s="354">
        <v>42169</v>
      </c>
      <c r="F518" s="355">
        <v>3</v>
      </c>
      <c r="G518" s="355">
        <v>4</v>
      </c>
      <c r="H518" s="353" t="s">
        <v>651</v>
      </c>
      <c r="I518" s="342"/>
      <c r="J518" s="342"/>
    </row>
    <row r="519" spans="1:10" ht="12" outlineLevel="1">
      <c r="A519" s="351"/>
      <c r="B519" s="352"/>
      <c r="C519" s="356" t="s">
        <v>1955</v>
      </c>
      <c r="D519" s="353"/>
      <c r="E519" s="354"/>
      <c r="F519" s="355">
        <f>SUBTOTAL(9,F518:F518)</f>
        <v>3</v>
      </c>
      <c r="G519" s="355"/>
      <c r="H519" s="353"/>
      <c r="I519" s="342"/>
      <c r="J519" s="342"/>
    </row>
    <row r="520" spans="1:10" ht="12" outlineLevel="2">
      <c r="A520" s="341">
        <v>17</v>
      </c>
      <c r="B520" s="348" t="str">
        <f>VLOOKUP(A520,'[1]Data'!$O$4:$P$31,2)</f>
        <v>Opaline AOSV</v>
      </c>
      <c r="C520" s="348" t="str">
        <f>IF(MID('[1]17'!C$10,4,1)=" ",'[1]17'!C$10,IF(MID('[1]17'!C$10,2,1)=" ",TRIM(RIGHT('[1]17'!C$10,LEN('[1]17'!C$10)-2))&amp;" "&amp;LEFT('[1]17'!C$10,1),'[1]17'!C$10))</f>
        <v>Hunt B</v>
      </c>
      <c r="D520" s="342" t="s">
        <v>286</v>
      </c>
      <c r="E520" s="349">
        <v>41924</v>
      </c>
      <c r="F520" s="344">
        <v>1</v>
      </c>
      <c r="G520" s="344">
        <v>6</v>
      </c>
      <c r="H520" s="342" t="str">
        <f>TEXT(G520,"0")&amp;" "&amp;B520</f>
        <v>6 Opaline AOSV</v>
      </c>
      <c r="I520" s="342"/>
      <c r="J520" s="342"/>
    </row>
    <row r="521" spans="2:10" ht="12" outlineLevel="1">
      <c r="B521" s="348"/>
      <c r="C521" s="350" t="s">
        <v>20</v>
      </c>
      <c r="E521" s="349"/>
      <c r="F521" s="344">
        <f>SUBTOTAL(9,F520:F520)</f>
        <v>1</v>
      </c>
      <c r="I521" s="342"/>
      <c r="J521" s="342"/>
    </row>
    <row r="522" spans="1:10" ht="12" outlineLevel="2">
      <c r="A522" s="341">
        <v>17</v>
      </c>
      <c r="B522" s="342" t="s">
        <v>645</v>
      </c>
      <c r="C522" s="342" t="s">
        <v>59</v>
      </c>
      <c r="D522" s="342" t="s">
        <v>290</v>
      </c>
      <c r="E522" s="343">
        <v>42064</v>
      </c>
      <c r="F522" s="344">
        <v>4</v>
      </c>
      <c r="G522" s="344">
        <v>3</v>
      </c>
      <c r="H522" s="342" t="s">
        <v>650</v>
      </c>
      <c r="I522" s="342"/>
      <c r="J522" s="342"/>
    </row>
    <row r="523" spans="3:10" ht="12" outlineLevel="1">
      <c r="C523" s="347" t="s">
        <v>64</v>
      </c>
      <c r="E523" s="343"/>
      <c r="F523" s="344">
        <f>SUBTOTAL(9,F522:F522)</f>
        <v>4</v>
      </c>
      <c r="I523" s="342"/>
      <c r="J523" s="342"/>
    </row>
    <row r="524" spans="1:10" ht="12" outlineLevel="2">
      <c r="A524" s="351">
        <v>17</v>
      </c>
      <c r="B524" s="352" t="s">
        <v>645</v>
      </c>
      <c r="C524" s="352" t="s">
        <v>158</v>
      </c>
      <c r="D524" s="353" t="s">
        <v>208</v>
      </c>
      <c r="E524" s="354">
        <v>42169</v>
      </c>
      <c r="F524" s="355">
        <v>4</v>
      </c>
      <c r="G524" s="355">
        <v>3</v>
      </c>
      <c r="H524" s="353" t="s">
        <v>650</v>
      </c>
      <c r="I524" s="342"/>
      <c r="J524" s="342"/>
    </row>
    <row r="525" spans="1:10" ht="12" outlineLevel="1">
      <c r="A525" s="351"/>
      <c r="B525" s="352"/>
      <c r="C525" s="356" t="s">
        <v>160</v>
      </c>
      <c r="D525" s="353"/>
      <c r="E525" s="354"/>
      <c r="F525" s="355">
        <f>SUBTOTAL(9,F524:F524)</f>
        <v>4</v>
      </c>
      <c r="G525" s="355"/>
      <c r="H525" s="353"/>
      <c r="I525" s="342"/>
      <c r="J525" s="342"/>
    </row>
    <row r="526" spans="1:10" ht="12" outlineLevel="2">
      <c r="A526" s="341">
        <v>17</v>
      </c>
      <c r="B526" s="348" t="str">
        <f>VLOOKUP(A526,'[1]Data'!$O$4:$P$31,2)</f>
        <v>Opaline AOSV</v>
      </c>
      <c r="C526" s="348" t="str">
        <f>IF(MID('[1]17'!C$8,4,1)=" ",'[1]17'!C$8,IF(MID('[1]17'!C$8,2,1)=" ",TRIM(RIGHT('[1]17'!C$8,LEN('[1]17'!C$8)-2))&amp;" "&amp;LEFT('[1]17'!C$8,1),'[1]17'!C$8))</f>
        <v>Macfarlane D</v>
      </c>
      <c r="D526" s="342" t="s">
        <v>286</v>
      </c>
      <c r="E526" s="349">
        <v>41924</v>
      </c>
      <c r="F526" s="344">
        <v>3</v>
      </c>
      <c r="G526" s="344">
        <v>4</v>
      </c>
      <c r="H526" s="342" t="str">
        <f>TEXT(G526,"0")&amp;" "&amp;B526</f>
        <v>4 Opaline AOSV</v>
      </c>
      <c r="I526" s="342"/>
      <c r="J526" s="342"/>
    </row>
    <row r="527" spans="2:10" ht="12" outlineLevel="1">
      <c r="B527" s="348"/>
      <c r="C527" s="350" t="s">
        <v>570</v>
      </c>
      <c r="E527" s="349"/>
      <c r="F527" s="344">
        <f>SUBTOTAL(9,F526:F526)</f>
        <v>3</v>
      </c>
      <c r="I527" s="342"/>
      <c r="J527" s="342"/>
    </row>
    <row r="528" spans="1:10" ht="12" outlineLevel="2">
      <c r="A528" s="341">
        <v>17</v>
      </c>
      <c r="B528" s="342" t="s">
        <v>645</v>
      </c>
      <c r="C528" s="342" t="s">
        <v>1781</v>
      </c>
      <c r="D528" s="342" t="s">
        <v>290</v>
      </c>
      <c r="E528" s="343">
        <v>42064</v>
      </c>
      <c r="F528" s="344">
        <v>5</v>
      </c>
      <c r="G528" s="344">
        <v>2</v>
      </c>
      <c r="H528" s="342" t="s">
        <v>648</v>
      </c>
      <c r="I528" s="342"/>
      <c r="J528" s="342"/>
    </row>
    <row r="529" spans="3:10" ht="12" outlineLevel="1">
      <c r="C529" s="347" t="s">
        <v>1783</v>
      </c>
      <c r="E529" s="343"/>
      <c r="F529" s="344">
        <f>SUBTOTAL(9,F528:F528)</f>
        <v>5</v>
      </c>
      <c r="I529" s="342"/>
      <c r="J529" s="342"/>
    </row>
    <row r="530" spans="1:10" ht="12" outlineLevel="2">
      <c r="A530" s="341">
        <v>17</v>
      </c>
      <c r="B530" s="342" t="s">
        <v>645</v>
      </c>
      <c r="C530" s="342" t="s">
        <v>307</v>
      </c>
      <c r="D530" s="342" t="s">
        <v>290</v>
      </c>
      <c r="E530" s="343">
        <v>42064</v>
      </c>
      <c r="F530" s="344">
        <v>3</v>
      </c>
      <c r="G530" s="344">
        <v>4</v>
      </c>
      <c r="H530" s="342" t="s">
        <v>651</v>
      </c>
      <c r="I530" s="342"/>
      <c r="J530" s="342"/>
    </row>
    <row r="531" spans="3:10" ht="12" outlineLevel="1">
      <c r="C531" s="347" t="s">
        <v>224</v>
      </c>
      <c r="E531" s="343"/>
      <c r="F531" s="344">
        <f>SUBTOTAL(9,F530:F530)</f>
        <v>3</v>
      </c>
      <c r="I531" s="342"/>
      <c r="J531" s="342"/>
    </row>
    <row r="532" spans="1:10" ht="12" outlineLevel="2">
      <c r="A532" s="341">
        <v>17</v>
      </c>
      <c r="B532" s="342" t="s">
        <v>645</v>
      </c>
      <c r="C532" s="342" t="s">
        <v>227</v>
      </c>
      <c r="D532" s="342" t="s">
        <v>290</v>
      </c>
      <c r="E532" s="343">
        <v>42064</v>
      </c>
      <c r="F532" s="344">
        <v>6</v>
      </c>
      <c r="G532" s="344">
        <v>1</v>
      </c>
      <c r="H532" s="342" t="s">
        <v>649</v>
      </c>
      <c r="I532" s="342"/>
      <c r="J532" s="342"/>
    </row>
    <row r="533" spans="1:10" ht="12" outlineLevel="2">
      <c r="A533" s="351">
        <v>17</v>
      </c>
      <c r="B533" s="352" t="s">
        <v>645</v>
      </c>
      <c r="C533" s="352" t="s">
        <v>227</v>
      </c>
      <c r="D533" s="353" t="s">
        <v>208</v>
      </c>
      <c r="E533" s="354">
        <v>42169</v>
      </c>
      <c r="F533" s="355">
        <v>5</v>
      </c>
      <c r="G533" s="355">
        <v>2</v>
      </c>
      <c r="H533" s="353" t="s">
        <v>648</v>
      </c>
      <c r="I533" s="342"/>
      <c r="J533" s="342"/>
    </row>
    <row r="534" spans="1:10" s="398" customFormat="1" ht="12" outlineLevel="1">
      <c r="A534" s="397"/>
      <c r="B534" s="356"/>
      <c r="C534" s="356" t="s">
        <v>228</v>
      </c>
      <c r="E534" s="399"/>
      <c r="F534" s="355">
        <f>SUBTOTAL(9,F532:F533)</f>
        <v>11</v>
      </c>
      <c r="G534" s="400"/>
      <c r="H534" s="401"/>
      <c r="I534" s="347"/>
      <c r="J534" s="347"/>
    </row>
    <row r="535" spans="1:10" ht="12" outlineLevel="2">
      <c r="A535" s="341">
        <v>17</v>
      </c>
      <c r="B535" s="348" t="str">
        <f>VLOOKUP(A535,'[1]Data'!$O$4:$P$31,2)</f>
        <v>Opaline AOSV</v>
      </c>
      <c r="C535" s="348" t="str">
        <f>IF(MID('[1]17'!C$6,4,1)=" ",'[1]17'!C$6,IF(MID('[1]17'!C$6,2,1)=" ",TRIM(RIGHT('[1]17'!C$6,LEN('[1]17'!C$6)-2))&amp;" "&amp;LEFT('[1]17'!C$6,1),'[1]17'!C$6))</f>
        <v>Sheppard &amp; Flanagan</v>
      </c>
      <c r="D535" s="342" t="s">
        <v>286</v>
      </c>
      <c r="E535" s="349">
        <v>41924</v>
      </c>
      <c r="F535" s="344">
        <f>VLOOKUP(G535,'[1]Data'!$U$4:$V$9,2,FALSE)</f>
        <v>5</v>
      </c>
      <c r="G535" s="344">
        <v>2</v>
      </c>
      <c r="H535" s="342" t="str">
        <f>TEXT(G535,"0")&amp;" "&amp;B535</f>
        <v>2 Opaline AOSV</v>
      </c>
      <c r="I535" s="342"/>
      <c r="J535" s="342"/>
    </row>
    <row r="536" spans="2:10" ht="12" outlineLevel="1">
      <c r="B536" s="348"/>
      <c r="C536" s="350" t="s">
        <v>282</v>
      </c>
      <c r="E536" s="349"/>
      <c r="F536" s="344">
        <f>SUBTOTAL(9,F535:F535)</f>
        <v>5</v>
      </c>
      <c r="I536" s="342"/>
      <c r="J536" s="342"/>
    </row>
    <row r="537" spans="1:10" ht="12" outlineLevel="2">
      <c r="A537" s="351">
        <v>17</v>
      </c>
      <c r="B537" s="352" t="s">
        <v>645</v>
      </c>
      <c r="C537" s="352" t="s">
        <v>925</v>
      </c>
      <c r="D537" s="353" t="s">
        <v>208</v>
      </c>
      <c r="E537" s="354">
        <v>42169</v>
      </c>
      <c r="F537" s="355">
        <v>2</v>
      </c>
      <c r="G537" s="355">
        <v>5</v>
      </c>
      <c r="H537" s="353" t="s">
        <v>647</v>
      </c>
      <c r="I537" s="342"/>
      <c r="J537" s="342"/>
    </row>
    <row r="538" spans="1:10" ht="12" outlineLevel="1">
      <c r="A538" s="351"/>
      <c r="B538" s="352"/>
      <c r="C538" s="356" t="s">
        <v>927</v>
      </c>
      <c r="D538" s="353"/>
      <c r="E538" s="354"/>
      <c r="F538" s="355">
        <f>SUBTOTAL(9,F537:F537)</f>
        <v>2</v>
      </c>
      <c r="G538" s="355"/>
      <c r="H538" s="353"/>
      <c r="I538" s="342"/>
      <c r="J538" s="342"/>
    </row>
    <row r="539" spans="1:10" ht="12" outlineLevel="2">
      <c r="A539" s="351">
        <v>18</v>
      </c>
      <c r="B539" s="352" t="s">
        <v>652</v>
      </c>
      <c r="C539" s="352" t="s">
        <v>61</v>
      </c>
      <c r="D539" s="353" t="s">
        <v>208</v>
      </c>
      <c r="E539" s="354">
        <v>42169</v>
      </c>
      <c r="F539" s="355">
        <v>1</v>
      </c>
      <c r="G539" s="355">
        <v>6</v>
      </c>
      <c r="H539" s="353" t="s">
        <v>656</v>
      </c>
      <c r="I539" s="342"/>
      <c r="J539" s="342"/>
    </row>
    <row r="540" spans="1:10" ht="12" outlineLevel="1">
      <c r="A540" s="351"/>
      <c r="B540" s="352"/>
      <c r="C540" s="356" t="s">
        <v>62</v>
      </c>
      <c r="D540" s="353"/>
      <c r="E540" s="354"/>
      <c r="F540" s="355">
        <f>SUBTOTAL(9,F539:F539)</f>
        <v>1</v>
      </c>
      <c r="G540" s="355"/>
      <c r="H540" s="353"/>
      <c r="I540" s="342"/>
      <c r="J540" s="342"/>
    </row>
    <row r="541" spans="1:10" ht="12" outlineLevel="2">
      <c r="A541" s="341">
        <v>18</v>
      </c>
      <c r="B541" s="342" t="s">
        <v>652</v>
      </c>
      <c r="C541" s="342" t="s">
        <v>972</v>
      </c>
      <c r="D541" s="342" t="s">
        <v>290</v>
      </c>
      <c r="E541" s="343">
        <v>42064</v>
      </c>
      <c r="F541" s="344">
        <v>2</v>
      </c>
      <c r="G541" s="344">
        <v>5</v>
      </c>
      <c r="H541" s="342" t="s">
        <v>654</v>
      </c>
      <c r="I541" s="342"/>
      <c r="J541" s="342"/>
    </row>
    <row r="542" spans="3:10" ht="12" outlineLevel="1">
      <c r="C542" s="347" t="s">
        <v>973</v>
      </c>
      <c r="E542" s="343"/>
      <c r="F542" s="344">
        <f>SUBTOTAL(9,F541:F541)</f>
        <v>2</v>
      </c>
      <c r="I542" s="342"/>
      <c r="J542" s="342"/>
    </row>
    <row r="543" spans="1:10" ht="12" outlineLevel="2">
      <c r="A543" s="341">
        <v>18</v>
      </c>
      <c r="B543" s="342" t="s">
        <v>652</v>
      </c>
      <c r="C543" s="342" t="s">
        <v>405</v>
      </c>
      <c r="D543" s="342" t="s">
        <v>290</v>
      </c>
      <c r="E543" s="343">
        <v>42064</v>
      </c>
      <c r="F543" s="344">
        <v>3</v>
      </c>
      <c r="G543" s="344">
        <v>4</v>
      </c>
      <c r="H543" s="342" t="s">
        <v>653</v>
      </c>
      <c r="I543" s="342"/>
      <c r="J543" s="342"/>
    </row>
    <row r="544" spans="3:10" ht="12" outlineLevel="1">
      <c r="C544" s="347" t="s">
        <v>406</v>
      </c>
      <c r="E544" s="343"/>
      <c r="F544" s="344">
        <f>SUBTOTAL(9,F543:F543)</f>
        <v>3</v>
      </c>
      <c r="I544" s="342"/>
      <c r="J544" s="342"/>
    </row>
    <row r="545" spans="1:10" ht="12" outlineLevel="2">
      <c r="A545" s="351">
        <v>18</v>
      </c>
      <c r="B545" s="352" t="s">
        <v>652</v>
      </c>
      <c r="C545" s="352" t="s">
        <v>124</v>
      </c>
      <c r="D545" s="353" t="s">
        <v>208</v>
      </c>
      <c r="E545" s="354">
        <v>42169</v>
      </c>
      <c r="F545" s="355">
        <v>5</v>
      </c>
      <c r="G545" s="355">
        <v>2</v>
      </c>
      <c r="H545" s="353" t="s">
        <v>658</v>
      </c>
      <c r="I545" s="342"/>
      <c r="J545" s="342"/>
    </row>
    <row r="546" spans="1:10" ht="12" outlineLevel="2">
      <c r="A546" s="351">
        <v>18</v>
      </c>
      <c r="B546" s="352" t="s">
        <v>652</v>
      </c>
      <c r="C546" s="352" t="s">
        <v>124</v>
      </c>
      <c r="D546" s="353" t="s">
        <v>208</v>
      </c>
      <c r="E546" s="354">
        <v>42169</v>
      </c>
      <c r="F546" s="355">
        <v>2</v>
      </c>
      <c r="G546" s="355">
        <v>5</v>
      </c>
      <c r="H546" s="353" t="s">
        <v>654</v>
      </c>
      <c r="I546" s="342"/>
      <c r="J546" s="342"/>
    </row>
    <row r="547" spans="1:10" ht="12" outlineLevel="2">
      <c r="A547" s="351">
        <v>18</v>
      </c>
      <c r="B547" s="352" t="s">
        <v>652</v>
      </c>
      <c r="C547" s="352" t="s">
        <v>124</v>
      </c>
      <c r="D547" s="353" t="s">
        <v>242</v>
      </c>
      <c r="E547" s="354">
        <v>42176</v>
      </c>
      <c r="F547" s="355">
        <v>4</v>
      </c>
      <c r="G547" s="355">
        <v>3</v>
      </c>
      <c r="H547" s="353" t="s">
        <v>657</v>
      </c>
      <c r="I547" s="342"/>
      <c r="J547" s="342"/>
    </row>
    <row r="548" spans="1:10" s="394" customFormat="1" ht="12" outlineLevel="1">
      <c r="A548" s="380"/>
      <c r="B548" s="381"/>
      <c r="C548" s="381" t="s">
        <v>125</v>
      </c>
      <c r="D548" s="393" t="s">
        <v>1993</v>
      </c>
      <c r="E548" s="382"/>
      <c r="F548" s="383">
        <f>SUBTOTAL(9,F545:F547)</f>
        <v>11</v>
      </c>
      <c r="G548" s="383"/>
      <c r="H548" s="384"/>
      <c r="I548" s="376"/>
      <c r="J548" s="376"/>
    </row>
    <row r="549" spans="1:10" ht="12" outlineLevel="2">
      <c r="A549" s="341">
        <v>18</v>
      </c>
      <c r="B549" s="348" t="str">
        <f>VLOOKUP(A549,'[1]Data'!$O$4:$P$31,2)</f>
        <v>Clearbody</v>
      </c>
      <c r="C549" s="348" t="str">
        <f>IF(MID('[1]18'!C$9,4,1)=" ",'[1]18'!C$9,IF(MID('[1]18'!C$9,2,1)=" ",TRIM(RIGHT('[1]18'!C$9,LEN('[1]18'!C$9)-2))&amp;" "&amp;LEFT('[1]18'!C$9,1),'[1]18'!C$9))</f>
        <v>Gosbell G</v>
      </c>
      <c r="D549" s="342" t="s">
        <v>286</v>
      </c>
      <c r="E549" s="349">
        <v>41924</v>
      </c>
      <c r="F549" s="344">
        <f>VLOOKUP(G549,'[1]Data'!$U$4:$V$9,2,FALSE)</f>
        <v>2</v>
      </c>
      <c r="G549" s="344">
        <v>5</v>
      </c>
      <c r="H549" s="342" t="str">
        <f>TEXT(G549,"0")&amp;" "&amp;B549</f>
        <v>5 Clearbody</v>
      </c>
      <c r="I549" s="342"/>
      <c r="J549" s="342"/>
    </row>
    <row r="550" spans="1:10" ht="12" outlineLevel="2">
      <c r="A550" s="351">
        <v>18</v>
      </c>
      <c r="B550" s="352" t="s">
        <v>652</v>
      </c>
      <c r="C550" s="352" t="s">
        <v>862</v>
      </c>
      <c r="D550" s="353" t="s">
        <v>208</v>
      </c>
      <c r="E550" s="354">
        <v>42169</v>
      </c>
      <c r="F550" s="355">
        <v>3</v>
      </c>
      <c r="G550" s="355">
        <v>4</v>
      </c>
      <c r="H550" s="353" t="s">
        <v>653</v>
      </c>
      <c r="I550" s="342"/>
      <c r="J550" s="342"/>
    </row>
    <row r="551" spans="1:10" ht="12" outlineLevel="1">
      <c r="A551" s="351"/>
      <c r="B551" s="352"/>
      <c r="C551" s="356" t="s">
        <v>864</v>
      </c>
      <c r="D551" s="353"/>
      <c r="E551" s="354"/>
      <c r="F551" s="355">
        <f>SUBTOTAL(9,F549:F550)</f>
        <v>5</v>
      </c>
      <c r="G551" s="355"/>
      <c r="H551" s="353"/>
      <c r="I551" s="342"/>
      <c r="J551" s="342"/>
    </row>
    <row r="552" spans="1:10" ht="12" outlineLevel="2">
      <c r="A552" s="351">
        <v>18</v>
      </c>
      <c r="B552" s="352" t="s">
        <v>652</v>
      </c>
      <c r="C552" s="352" t="s">
        <v>332</v>
      </c>
      <c r="D552" s="353" t="s">
        <v>208</v>
      </c>
      <c r="E552" s="354">
        <v>42169</v>
      </c>
      <c r="F552" s="355">
        <v>4</v>
      </c>
      <c r="G552" s="355">
        <v>3</v>
      </c>
      <c r="H552" s="353" t="s">
        <v>657</v>
      </c>
      <c r="I552" s="342"/>
      <c r="J552" s="342"/>
    </row>
    <row r="553" spans="1:10" ht="12" outlineLevel="2">
      <c r="A553" s="351">
        <v>18</v>
      </c>
      <c r="B553" s="352" t="s">
        <v>652</v>
      </c>
      <c r="C553" s="352" t="s">
        <v>332</v>
      </c>
      <c r="D553" s="353" t="s">
        <v>242</v>
      </c>
      <c r="E553" s="354">
        <v>42176</v>
      </c>
      <c r="F553" s="355">
        <v>1</v>
      </c>
      <c r="G553" s="355">
        <v>5</v>
      </c>
      <c r="H553" s="353" t="s">
        <v>654</v>
      </c>
      <c r="I553" s="342"/>
      <c r="J553" s="342"/>
    </row>
    <row r="554" spans="1:10" ht="12" outlineLevel="1">
      <c r="A554" s="351"/>
      <c r="B554" s="352"/>
      <c r="C554" s="356" t="s">
        <v>333</v>
      </c>
      <c r="D554" s="353"/>
      <c r="E554" s="354"/>
      <c r="F554" s="355">
        <f>SUBTOTAL(9,F552:F553)</f>
        <v>5</v>
      </c>
      <c r="G554" s="355"/>
      <c r="H554" s="353"/>
      <c r="I554" s="342"/>
      <c r="J554" s="342"/>
    </row>
    <row r="555" spans="1:10" ht="12" outlineLevel="2">
      <c r="A555" s="341">
        <v>18</v>
      </c>
      <c r="B555" s="348" t="str">
        <f>VLOOKUP(A555,'[1]Data'!$O$4:$P$31,2)</f>
        <v>Clearbody</v>
      </c>
      <c r="C555" s="348" t="str">
        <f>IF(MID('[1]18'!C$8,4,1)=" ",'[1]18'!C$8,IF(MID('[1]18'!C$8,2,1)=" ",TRIM(RIGHT('[1]18'!C$8,LEN('[1]18'!C$8)-2))&amp;" "&amp;LEFT('[1]18'!C$8,1),'[1]18'!C$8))</f>
        <v>Leong J</v>
      </c>
      <c r="D555" s="342" t="s">
        <v>286</v>
      </c>
      <c r="E555" s="349">
        <v>41924</v>
      </c>
      <c r="F555" s="344">
        <f>VLOOKUP(G555,'[1]Data'!$U$4:$V$9,2,FALSE)</f>
        <v>3</v>
      </c>
      <c r="G555" s="344">
        <v>4</v>
      </c>
      <c r="H555" s="342" t="str">
        <f>TEXT(G555,"0")&amp;" "&amp;B555</f>
        <v>4 Clearbody</v>
      </c>
      <c r="I555" s="342"/>
      <c r="J555" s="342"/>
    </row>
    <row r="556" spans="1:10" ht="12" outlineLevel="2">
      <c r="A556" s="341">
        <v>18</v>
      </c>
      <c r="B556" s="348" t="str">
        <f>VLOOKUP(A556,'[1]Data'!$O$4:$P$31,2)</f>
        <v>Clearbody</v>
      </c>
      <c r="C556" s="348" t="str">
        <f>IF(MID('[1]18'!C$7,4,1)=" ",'[1]18'!C$7,IF(MID('[1]18'!C$7,2,1)=" ",TRIM(RIGHT('[1]18'!C$7,LEN('[1]18'!C$7)-2))&amp;" "&amp;LEFT('[1]18'!C$7,1),'[1]18'!C$7))</f>
        <v>Leong J</v>
      </c>
      <c r="D556" s="342" t="s">
        <v>286</v>
      </c>
      <c r="E556" s="349">
        <v>41924</v>
      </c>
      <c r="F556" s="344">
        <f>VLOOKUP(G556,'[1]Data'!$U$4:$V$9,2,FALSE)</f>
        <v>4</v>
      </c>
      <c r="G556" s="344">
        <v>3</v>
      </c>
      <c r="H556" s="342" t="str">
        <f>TEXT(G556,"0")&amp;" "&amp;B556</f>
        <v>3 Clearbody</v>
      </c>
      <c r="I556" s="342"/>
      <c r="J556" s="342"/>
    </row>
    <row r="557" spans="2:10" ht="12" outlineLevel="1">
      <c r="B557" s="348"/>
      <c r="C557" s="350" t="s">
        <v>160</v>
      </c>
      <c r="E557" s="349"/>
      <c r="F557" s="344">
        <f>SUBTOTAL(9,F555:F556)</f>
        <v>7</v>
      </c>
      <c r="I557" s="342"/>
      <c r="J557" s="342"/>
    </row>
    <row r="558" spans="1:10" ht="12" outlineLevel="2">
      <c r="A558" s="341">
        <v>18</v>
      </c>
      <c r="B558" s="342" t="s">
        <v>652</v>
      </c>
      <c r="C558" s="342" t="s">
        <v>340</v>
      </c>
      <c r="D558" s="342" t="s">
        <v>290</v>
      </c>
      <c r="E558" s="343">
        <v>42064</v>
      </c>
      <c r="F558" s="344">
        <v>5</v>
      </c>
      <c r="G558" s="344">
        <v>2</v>
      </c>
      <c r="H558" s="342" t="s">
        <v>658</v>
      </c>
      <c r="I558" s="342"/>
      <c r="J558" s="342"/>
    </row>
    <row r="559" spans="3:10" ht="12" outlineLevel="1">
      <c r="C559" s="347" t="s">
        <v>342</v>
      </c>
      <c r="E559" s="343"/>
      <c r="F559" s="344">
        <f>SUBTOTAL(9,F558:F558)</f>
        <v>5</v>
      </c>
      <c r="I559" s="342"/>
      <c r="J559" s="342"/>
    </row>
    <row r="560" spans="1:10" ht="12" outlineLevel="2">
      <c r="A560" s="341">
        <v>18</v>
      </c>
      <c r="B560" s="342" t="s">
        <v>652</v>
      </c>
      <c r="C560" s="342" t="s">
        <v>93</v>
      </c>
      <c r="D560" s="342" t="s">
        <v>290</v>
      </c>
      <c r="E560" s="343">
        <v>42064</v>
      </c>
      <c r="F560" s="344">
        <v>4</v>
      </c>
      <c r="G560" s="344">
        <v>3</v>
      </c>
      <c r="H560" s="342" t="s">
        <v>657</v>
      </c>
      <c r="I560" s="342"/>
      <c r="J560" s="342"/>
    </row>
    <row r="561" spans="3:10" ht="12" outlineLevel="1">
      <c r="C561" s="347" t="s">
        <v>94</v>
      </c>
      <c r="E561" s="343"/>
      <c r="F561" s="344">
        <f>SUBTOTAL(9,F560:F560)</f>
        <v>4</v>
      </c>
      <c r="I561" s="342"/>
      <c r="J561" s="342"/>
    </row>
    <row r="562" spans="1:10" ht="12" outlineLevel="2">
      <c r="A562" s="341">
        <v>18</v>
      </c>
      <c r="B562" s="342" t="s">
        <v>652</v>
      </c>
      <c r="C562" s="342" t="s">
        <v>307</v>
      </c>
      <c r="D562" s="342" t="s">
        <v>290</v>
      </c>
      <c r="E562" s="343">
        <v>42064</v>
      </c>
      <c r="F562" s="344">
        <v>6</v>
      </c>
      <c r="G562" s="344">
        <v>1</v>
      </c>
      <c r="H562" s="342" t="s">
        <v>655</v>
      </c>
      <c r="I562" s="342"/>
      <c r="J562" s="342"/>
    </row>
    <row r="563" spans="1:10" ht="12" outlineLevel="2">
      <c r="A563" s="341">
        <v>18</v>
      </c>
      <c r="B563" s="348" t="str">
        <f>VLOOKUP(A563,'[1]Data'!$O$4:$P$31,2)</f>
        <v>Clearbody</v>
      </c>
      <c r="C563" s="348" t="str">
        <f>IF(MID('[1]18'!C$10,4,1)=" ",'[1]18'!C$10,IF(MID('[1]18'!C$10,2,1)=" ",TRIM(RIGHT('[1]18'!C$10,LEN('[1]18'!C$10)-2))&amp;" "&amp;LEFT('[1]18'!C$10,1),'[1]18'!C$10))</f>
        <v>Rowe A</v>
      </c>
      <c r="D563" s="342" t="s">
        <v>286</v>
      </c>
      <c r="E563" s="349">
        <v>41924</v>
      </c>
      <c r="F563" s="344">
        <f>VLOOKUP(G563,'[1]Data'!$U$4:$V$9,2,FALSE)</f>
        <v>1</v>
      </c>
      <c r="G563" s="344">
        <v>6</v>
      </c>
      <c r="H563" s="342" t="str">
        <f>TEXT(G563,"0")&amp;" "&amp;B563</f>
        <v>6 Clearbody</v>
      </c>
      <c r="I563" s="342"/>
      <c r="J563" s="342"/>
    </row>
    <row r="564" spans="2:10" ht="12" outlineLevel="1">
      <c r="B564" s="348"/>
      <c r="C564" s="350" t="s">
        <v>224</v>
      </c>
      <c r="E564" s="349"/>
      <c r="F564" s="344">
        <f>SUBTOTAL(9,F562:F563)</f>
        <v>7</v>
      </c>
      <c r="I564" s="342"/>
      <c r="J564" s="342"/>
    </row>
    <row r="565" spans="1:10" ht="12" outlineLevel="2">
      <c r="A565" s="341">
        <v>18</v>
      </c>
      <c r="B565" s="348" t="str">
        <f>VLOOKUP(A565,'[1]Data'!$O$4:$P$31,2)</f>
        <v>Clearbody</v>
      </c>
      <c r="C565" s="348" t="str">
        <f>IF(MID('[1]18'!C$6,4,1)=" ",'[1]18'!C$6,IF(MID('[1]18'!C$6,2,1)=" ",TRIM(RIGHT('[1]18'!C$6,LEN('[1]18'!C$6)-2))&amp;" "&amp;LEFT('[1]18'!C$6,1),'[1]18'!C$6))</f>
        <v>Rowe G</v>
      </c>
      <c r="D565" s="342" t="s">
        <v>286</v>
      </c>
      <c r="E565" s="349">
        <v>41924</v>
      </c>
      <c r="F565" s="344">
        <f>VLOOKUP(G565,'[1]Data'!$U$4:$V$9,2,FALSE)</f>
        <v>5</v>
      </c>
      <c r="G565" s="344">
        <v>2</v>
      </c>
      <c r="H565" s="342" t="str">
        <f>TEXT(G565,"0")&amp;" "&amp;B565</f>
        <v>2 Clearbody</v>
      </c>
      <c r="I565" s="342"/>
      <c r="J565" s="342"/>
    </row>
    <row r="566" spans="1:10" ht="12" outlineLevel="2">
      <c r="A566" s="341">
        <v>18</v>
      </c>
      <c r="B566" s="348" t="str">
        <f>VLOOKUP(A566,'[1]Data'!$O$4:$P$31,2)</f>
        <v>Clearbody</v>
      </c>
      <c r="C566" s="348" t="str">
        <f>IF(MID('[1]18'!C$5,4,1)=" ",'[1]18'!C$5,IF(MID('[1]18'!C$5,2,1)=" ",TRIM(RIGHT('[1]18'!C$5,LEN('[1]18'!C$5)-2))&amp;" "&amp;LEFT('[1]18'!C$5,1),'[1]18'!C$5))</f>
        <v>Rowe G</v>
      </c>
      <c r="D566" s="342" t="s">
        <v>286</v>
      </c>
      <c r="E566" s="349">
        <v>41924</v>
      </c>
      <c r="F566" s="344">
        <f>VLOOKUP(G566,'[1]Data'!$U$4:$V$9,2,FALSE)</f>
        <v>6</v>
      </c>
      <c r="G566" s="344">
        <v>1</v>
      </c>
      <c r="H566" s="342" t="str">
        <f>TEXT(G566,"0")&amp;" "&amp;B566</f>
        <v>1 Clearbody</v>
      </c>
      <c r="I566" s="342"/>
      <c r="J566" s="342"/>
    </row>
    <row r="567" spans="1:10" s="394" customFormat="1" ht="12" outlineLevel="1">
      <c r="A567" s="375"/>
      <c r="B567" s="395"/>
      <c r="C567" s="395" t="s">
        <v>226</v>
      </c>
      <c r="D567" s="393" t="s">
        <v>1993</v>
      </c>
      <c r="E567" s="396"/>
      <c r="F567" s="378">
        <f>SUBTOTAL(9,F565:F566)</f>
        <v>11</v>
      </c>
      <c r="G567" s="378"/>
      <c r="H567" s="376"/>
      <c r="I567" s="376"/>
      <c r="J567" s="376"/>
    </row>
    <row r="568" spans="1:10" ht="12" outlineLevel="2">
      <c r="A568" s="351">
        <v>18</v>
      </c>
      <c r="B568" s="352" t="s">
        <v>652</v>
      </c>
      <c r="C568" s="352" t="s">
        <v>128</v>
      </c>
      <c r="D568" s="353" t="s">
        <v>208</v>
      </c>
      <c r="E568" s="354">
        <v>42169</v>
      </c>
      <c r="F568" s="355">
        <v>6</v>
      </c>
      <c r="G568" s="355">
        <v>1</v>
      </c>
      <c r="H568" s="353" t="s">
        <v>655</v>
      </c>
      <c r="I568" s="342"/>
      <c r="J568" s="342"/>
    </row>
    <row r="569" spans="1:10" ht="12" outlineLevel="2">
      <c r="A569" s="351">
        <v>18</v>
      </c>
      <c r="B569" s="352" t="s">
        <v>652</v>
      </c>
      <c r="C569" s="352" t="s">
        <v>128</v>
      </c>
      <c r="D569" s="353" t="s">
        <v>242</v>
      </c>
      <c r="E569" s="354">
        <v>42176</v>
      </c>
      <c r="F569" s="355">
        <v>5</v>
      </c>
      <c r="G569" s="355">
        <v>2</v>
      </c>
      <c r="H569" s="353" t="s">
        <v>658</v>
      </c>
      <c r="I569" s="342"/>
      <c r="J569" s="342"/>
    </row>
    <row r="570" spans="1:10" s="394" customFormat="1" ht="12" outlineLevel="1">
      <c r="A570" s="380"/>
      <c r="B570" s="381"/>
      <c r="C570" s="381" t="s">
        <v>129</v>
      </c>
      <c r="D570" s="393" t="s">
        <v>1993</v>
      </c>
      <c r="E570" s="382"/>
      <c r="F570" s="383">
        <f>SUBTOTAL(9,F568:F569)</f>
        <v>11</v>
      </c>
      <c r="G570" s="383"/>
      <c r="H570" s="384"/>
      <c r="I570" s="376"/>
      <c r="J570" s="376"/>
    </row>
    <row r="571" spans="1:10" ht="12" outlineLevel="2">
      <c r="A571" s="341">
        <v>18</v>
      </c>
      <c r="B571" s="342" t="s">
        <v>652</v>
      </c>
      <c r="C571" s="342" t="s">
        <v>106</v>
      </c>
      <c r="D571" s="342" t="s">
        <v>290</v>
      </c>
      <c r="E571" s="343">
        <v>42064</v>
      </c>
      <c r="F571" s="344">
        <v>1</v>
      </c>
      <c r="G571" s="344">
        <v>6</v>
      </c>
      <c r="H571" s="342" t="s">
        <v>656</v>
      </c>
      <c r="I571" s="342"/>
      <c r="J571" s="342"/>
    </row>
    <row r="572" spans="3:10" ht="12" outlineLevel="1">
      <c r="C572" s="347" t="s">
        <v>107</v>
      </c>
      <c r="E572" s="343"/>
      <c r="F572" s="344">
        <f>SUBTOTAL(9,F571:F571)</f>
        <v>1</v>
      </c>
      <c r="I572" s="342"/>
      <c r="J572" s="342"/>
    </row>
    <row r="573" spans="1:10" ht="12" outlineLevel="2">
      <c r="A573" s="341">
        <v>19</v>
      </c>
      <c r="B573" s="342" t="s">
        <v>659</v>
      </c>
      <c r="C573" s="342" t="s">
        <v>191</v>
      </c>
      <c r="D573" s="342" t="s">
        <v>290</v>
      </c>
      <c r="E573" s="343">
        <v>42064</v>
      </c>
      <c r="F573" s="344">
        <v>3</v>
      </c>
      <c r="G573" s="344">
        <v>4</v>
      </c>
      <c r="H573" s="342" t="s">
        <v>661</v>
      </c>
      <c r="I573" s="342"/>
      <c r="J573" s="342"/>
    </row>
    <row r="574" spans="3:10" ht="12" outlineLevel="1">
      <c r="C574" s="347" t="s">
        <v>192</v>
      </c>
      <c r="E574" s="343"/>
      <c r="F574" s="344">
        <f>SUBTOTAL(9,F573:F573)</f>
        <v>3</v>
      </c>
      <c r="I574" s="342"/>
      <c r="J574" s="342"/>
    </row>
    <row r="575" spans="1:8" ht="12" outlineLevel="2">
      <c r="A575" s="341">
        <v>19</v>
      </c>
      <c r="B575" s="342" t="s">
        <v>659</v>
      </c>
      <c r="C575" s="342" t="s">
        <v>85</v>
      </c>
      <c r="D575" s="342" t="s">
        <v>290</v>
      </c>
      <c r="E575" s="343">
        <v>42064</v>
      </c>
      <c r="F575" s="344">
        <v>4</v>
      </c>
      <c r="G575" s="344">
        <v>3</v>
      </c>
      <c r="H575" s="342" t="s">
        <v>660</v>
      </c>
    </row>
    <row r="576" spans="1:8" ht="12" outlineLevel="2">
      <c r="A576" s="341">
        <v>19</v>
      </c>
      <c r="B576" s="342" t="s">
        <v>659</v>
      </c>
      <c r="C576" s="342" t="s">
        <v>85</v>
      </c>
      <c r="D576" s="342" t="s">
        <v>290</v>
      </c>
      <c r="E576" s="343">
        <v>42064</v>
      </c>
      <c r="F576" s="344">
        <v>2</v>
      </c>
      <c r="G576" s="344">
        <v>5</v>
      </c>
      <c r="H576" s="342" t="s">
        <v>664</v>
      </c>
    </row>
    <row r="577" spans="1:8" ht="12" outlineLevel="2">
      <c r="A577" s="351">
        <v>19</v>
      </c>
      <c r="B577" s="352" t="s">
        <v>659</v>
      </c>
      <c r="C577" s="352" t="s">
        <v>117</v>
      </c>
      <c r="D577" s="353" t="s">
        <v>208</v>
      </c>
      <c r="E577" s="354">
        <v>42169</v>
      </c>
      <c r="F577" s="355">
        <v>6</v>
      </c>
      <c r="G577" s="355">
        <v>1</v>
      </c>
      <c r="H577" s="353" t="s">
        <v>662</v>
      </c>
    </row>
    <row r="578" spans="1:8" ht="12" outlineLevel="2">
      <c r="A578" s="351">
        <v>19</v>
      </c>
      <c r="B578" s="352" t="s">
        <v>659</v>
      </c>
      <c r="C578" s="352" t="s">
        <v>117</v>
      </c>
      <c r="D578" s="353" t="s">
        <v>208</v>
      </c>
      <c r="E578" s="354">
        <v>42169</v>
      </c>
      <c r="F578" s="355">
        <v>3</v>
      </c>
      <c r="G578" s="355">
        <v>4</v>
      </c>
      <c r="H578" s="353" t="s">
        <v>661</v>
      </c>
    </row>
    <row r="579" spans="1:8" ht="12" outlineLevel="2">
      <c r="A579" s="351">
        <v>19</v>
      </c>
      <c r="B579" s="352" t="s">
        <v>659</v>
      </c>
      <c r="C579" s="352" t="s">
        <v>117</v>
      </c>
      <c r="D579" s="353" t="s">
        <v>242</v>
      </c>
      <c r="E579" s="354">
        <v>42176</v>
      </c>
      <c r="F579" s="355">
        <v>5</v>
      </c>
      <c r="G579" s="355">
        <v>2</v>
      </c>
      <c r="H579" s="353" t="s">
        <v>663</v>
      </c>
    </row>
    <row r="580" spans="1:8" ht="12" outlineLevel="2">
      <c r="A580" s="341">
        <v>19</v>
      </c>
      <c r="B580" s="348" t="str">
        <f>VLOOKUP(A580,'[1]Data'!$O$4:$P$31,2)</f>
        <v>Lacewing</v>
      </c>
      <c r="C580" s="342" t="s">
        <v>85</v>
      </c>
      <c r="D580" s="342" t="s">
        <v>286</v>
      </c>
      <c r="E580" s="349">
        <v>41924</v>
      </c>
      <c r="F580" s="344">
        <f>VLOOKUP(G580,'[1]Data'!$U$4:$V$9,2,FALSE)</f>
        <v>3</v>
      </c>
      <c r="G580" s="344">
        <v>4</v>
      </c>
      <c r="H580" s="342" t="str">
        <f>TEXT(G580,"0")&amp;" "&amp;B580</f>
        <v>4 Lacewing</v>
      </c>
    </row>
    <row r="581" spans="1:8" ht="12" outlineLevel="2">
      <c r="A581" s="341">
        <v>19</v>
      </c>
      <c r="B581" s="348" t="str">
        <f>VLOOKUP(A581,'[1]Data'!$O$4:$P$31,2)</f>
        <v>Lacewing</v>
      </c>
      <c r="C581" s="342" t="s">
        <v>85</v>
      </c>
      <c r="D581" s="342" t="s">
        <v>286</v>
      </c>
      <c r="E581" s="349">
        <v>41924</v>
      </c>
      <c r="F581" s="344">
        <f>VLOOKUP(G581,'[1]Data'!$U$4:$V$9,2,FALSE)</f>
        <v>6</v>
      </c>
      <c r="G581" s="344">
        <v>1</v>
      </c>
      <c r="H581" s="342" t="str">
        <f>TEXT(G581,"0")&amp;" "&amp;B581</f>
        <v>1 Lacewing</v>
      </c>
    </row>
    <row r="582" spans="1:8" s="394" customFormat="1" ht="12" outlineLevel="1">
      <c r="A582" s="380"/>
      <c r="B582" s="381"/>
      <c r="C582" s="381" t="s">
        <v>87</v>
      </c>
      <c r="D582" s="393" t="s">
        <v>834</v>
      </c>
      <c r="E582" s="382"/>
      <c r="F582" s="383">
        <f>SUBTOTAL(9,F575:F581)</f>
        <v>29</v>
      </c>
      <c r="G582" s="383"/>
      <c r="H582" s="384"/>
    </row>
    <row r="583" spans="1:8" ht="12" outlineLevel="2">
      <c r="A583" s="341">
        <v>19</v>
      </c>
      <c r="B583" s="342" t="s">
        <v>659</v>
      </c>
      <c r="C583" s="342" t="s">
        <v>126</v>
      </c>
      <c r="D583" s="342" t="s">
        <v>290</v>
      </c>
      <c r="E583" s="343">
        <v>42064</v>
      </c>
      <c r="F583" s="344">
        <v>6</v>
      </c>
      <c r="G583" s="344">
        <v>1</v>
      </c>
      <c r="H583" s="342" t="s">
        <v>662</v>
      </c>
    </row>
    <row r="584" spans="1:8" ht="12" outlineLevel="2">
      <c r="A584" s="341">
        <v>19</v>
      </c>
      <c r="B584" s="342" t="s">
        <v>659</v>
      </c>
      <c r="C584" s="342" t="s">
        <v>126</v>
      </c>
      <c r="D584" s="342" t="s">
        <v>290</v>
      </c>
      <c r="E584" s="343">
        <v>42064</v>
      </c>
      <c r="F584" s="344">
        <v>5</v>
      </c>
      <c r="G584" s="344">
        <v>2</v>
      </c>
      <c r="H584" s="342" t="s">
        <v>663</v>
      </c>
    </row>
    <row r="585" spans="1:8" ht="12" outlineLevel="2">
      <c r="A585" s="341">
        <v>19</v>
      </c>
      <c r="B585" s="348" t="str">
        <f>VLOOKUP(A585,'[1]Data'!$O$4:$P$31,2)</f>
        <v>Lacewing</v>
      </c>
      <c r="C585" s="348" t="str">
        <f>IF(MID('[1]19'!C$10,4,1)=" ",'[1]19'!C$10,IF(MID('[1]19'!C$10,2,1)=" ",TRIM(RIGHT('[1]19'!C$10,LEN('[1]19'!C$10)-2))&amp;" "&amp;LEFT('[1]19'!C$10,1),'[1]19'!C$10))</f>
        <v>Haddick O</v>
      </c>
      <c r="D585" s="342" t="s">
        <v>286</v>
      </c>
      <c r="E585" s="349">
        <v>41924</v>
      </c>
      <c r="F585" s="344">
        <f>VLOOKUP(G585,'[1]Data'!$U$4:$V$9,2,FALSE)</f>
        <v>1</v>
      </c>
      <c r="G585" s="344">
        <v>6</v>
      </c>
      <c r="H585" s="342" t="str">
        <f>TEXT(G585,"0")&amp;" "&amp;B585</f>
        <v>6 Lacewing</v>
      </c>
    </row>
    <row r="586" spans="1:8" ht="12" outlineLevel="2">
      <c r="A586" s="351">
        <v>19</v>
      </c>
      <c r="B586" s="352" t="s">
        <v>659</v>
      </c>
      <c r="C586" s="352" t="s">
        <v>126</v>
      </c>
      <c r="D586" s="353" t="s">
        <v>208</v>
      </c>
      <c r="E586" s="354">
        <v>42169</v>
      </c>
      <c r="F586" s="355">
        <v>4</v>
      </c>
      <c r="G586" s="355">
        <v>3</v>
      </c>
      <c r="H586" s="353" t="s">
        <v>660</v>
      </c>
    </row>
    <row r="587" spans="1:8" ht="12" outlineLevel="2">
      <c r="A587" s="351">
        <v>19</v>
      </c>
      <c r="B587" s="352" t="s">
        <v>659</v>
      </c>
      <c r="C587" s="352" t="s">
        <v>126</v>
      </c>
      <c r="D587" s="353" t="s">
        <v>208</v>
      </c>
      <c r="E587" s="354">
        <v>42169</v>
      </c>
      <c r="F587" s="355">
        <v>1</v>
      </c>
      <c r="G587" s="355">
        <v>6</v>
      </c>
      <c r="H587" s="353" t="s">
        <v>665</v>
      </c>
    </row>
    <row r="588" spans="1:8" ht="12" outlineLevel="1">
      <c r="A588" s="351"/>
      <c r="B588" s="352"/>
      <c r="C588" s="356" t="s">
        <v>127</v>
      </c>
      <c r="D588" s="353"/>
      <c r="E588" s="354"/>
      <c r="F588" s="355">
        <f>SUBTOTAL(9,F583:F587)</f>
        <v>17</v>
      </c>
      <c r="G588" s="355"/>
      <c r="H588" s="353"/>
    </row>
    <row r="589" spans="1:8" ht="12" outlineLevel="2">
      <c r="A589" s="341">
        <v>19</v>
      </c>
      <c r="B589" s="348" t="str">
        <f>VLOOKUP(A589,'[1]Data'!$O$4:$P$31,2)</f>
        <v>Lacewing</v>
      </c>
      <c r="C589" s="348" t="str">
        <f>IF(MID('[1]19'!C$9,4,1)=" ",'[1]19'!C$9,IF(MID('[1]19'!C$9,2,1)=" ",TRIM(RIGHT('[1]19'!C$9,LEN('[1]19'!C$9)-2))&amp;" "&amp;LEFT('[1]19'!C$9,1),'[1]19'!C$9))</f>
        <v>Herbert B</v>
      </c>
      <c r="D589" s="342" t="s">
        <v>286</v>
      </c>
      <c r="E589" s="349">
        <v>41924</v>
      </c>
      <c r="F589" s="344">
        <f>VLOOKUP(G589,'[1]Data'!$U$4:$V$9,2,FALSE)</f>
        <v>2</v>
      </c>
      <c r="G589" s="344">
        <v>5</v>
      </c>
      <c r="H589" s="342" t="str">
        <f>TEXT(G589,"0")&amp;" "&amp;B589</f>
        <v>5 Lacewing</v>
      </c>
    </row>
    <row r="590" spans="2:6" ht="12" outlineLevel="1">
      <c r="B590" s="348"/>
      <c r="C590" s="350" t="s">
        <v>408</v>
      </c>
      <c r="E590" s="349"/>
      <c r="F590" s="344">
        <f>SUBTOTAL(9,F589:F589)</f>
        <v>2</v>
      </c>
    </row>
    <row r="591" spans="1:8" ht="12" outlineLevel="2">
      <c r="A591" s="351">
        <v>19</v>
      </c>
      <c r="B591" s="352" t="s">
        <v>659</v>
      </c>
      <c r="C591" s="352" t="s">
        <v>693</v>
      </c>
      <c r="D591" s="353" t="s">
        <v>208</v>
      </c>
      <c r="E591" s="354">
        <v>42169</v>
      </c>
      <c r="F591" s="355">
        <v>5</v>
      </c>
      <c r="G591" s="355">
        <v>2</v>
      </c>
      <c r="H591" s="353" t="s">
        <v>663</v>
      </c>
    </row>
    <row r="592" spans="1:8" ht="12" outlineLevel="1">
      <c r="A592" s="351"/>
      <c r="B592" s="352"/>
      <c r="C592" s="356" t="s">
        <v>695</v>
      </c>
      <c r="D592" s="353"/>
      <c r="E592" s="354"/>
      <c r="F592" s="355">
        <f>SUBTOTAL(9,F591:F591)</f>
        <v>5</v>
      </c>
      <c r="G592" s="355"/>
      <c r="H592" s="353"/>
    </row>
    <row r="593" spans="1:8" ht="12" outlineLevel="2">
      <c r="A593" s="341">
        <v>19</v>
      </c>
      <c r="B593" s="342" t="s">
        <v>659</v>
      </c>
      <c r="C593" s="342" t="s">
        <v>51</v>
      </c>
      <c r="D593" s="342" t="s">
        <v>290</v>
      </c>
      <c r="E593" s="343">
        <v>42064</v>
      </c>
      <c r="F593" s="344">
        <v>1</v>
      </c>
      <c r="G593" s="344">
        <v>6</v>
      </c>
      <c r="H593" s="342" t="s">
        <v>665</v>
      </c>
    </row>
    <row r="594" spans="3:6" ht="12" outlineLevel="1">
      <c r="C594" s="347" t="s">
        <v>52</v>
      </c>
      <c r="E594" s="343"/>
      <c r="F594" s="344">
        <f>SUBTOTAL(9,F593:F593)</f>
        <v>1</v>
      </c>
    </row>
    <row r="595" spans="1:8" ht="12" outlineLevel="2">
      <c r="A595" s="341">
        <v>19</v>
      </c>
      <c r="B595" s="348" t="str">
        <f>VLOOKUP(A595,'[1]Data'!$O$4:$P$31,2)</f>
        <v>Lacewing</v>
      </c>
      <c r="C595" s="348" t="str">
        <f>IF(MID('[1]19'!C$6,4,1)=" ",'[1]19'!C$6,IF(MID('[1]19'!C$6,2,1)=" ",TRIM(RIGHT('[1]19'!C$6,LEN('[1]19'!C$6)-2))&amp;" "&amp;LEFT('[1]19'!C$6,1),'[1]19'!C$6))</f>
        <v>Rowe G</v>
      </c>
      <c r="D595" s="342" t="s">
        <v>286</v>
      </c>
      <c r="E595" s="349">
        <v>41924</v>
      </c>
      <c r="F595" s="344">
        <v>5</v>
      </c>
      <c r="G595" s="344">
        <v>2</v>
      </c>
      <c r="H595" s="342" t="str">
        <f>TEXT(G595,"0")&amp;" "&amp;B595</f>
        <v>2 Lacewing</v>
      </c>
    </row>
    <row r="596" spans="2:6" ht="12" outlineLevel="1">
      <c r="B596" s="348"/>
      <c r="C596" s="350" t="s">
        <v>226</v>
      </c>
      <c r="E596" s="349"/>
      <c r="F596" s="344">
        <f>SUBTOTAL(9,F595:F595)</f>
        <v>5</v>
      </c>
    </row>
    <row r="597" spans="1:8" ht="12" outlineLevel="2">
      <c r="A597" s="341">
        <v>19</v>
      </c>
      <c r="B597" s="348" t="str">
        <f>VLOOKUP(A597,'[1]Data'!$O$4:$P$31,2)</f>
        <v>Lacewing</v>
      </c>
      <c r="C597" s="348" t="str">
        <f>IF(MID('[1]19'!C$7,4,1)=" ",'[1]19'!C$7,IF(MID('[1]19'!C$7,2,1)=" ",TRIM(RIGHT('[1]19'!C$7,LEN('[1]19'!C$7)-2))&amp;" "&amp;LEFT('[1]19'!C$7,1),'[1]19'!C$7))</f>
        <v>Wilson &amp; Hoadley</v>
      </c>
      <c r="D597" s="342" t="s">
        <v>286</v>
      </c>
      <c r="E597" s="349">
        <v>41924</v>
      </c>
      <c r="F597" s="344">
        <f>VLOOKUP(G597,'[1]Data'!$U$4:$V$9,2,FALSE)</f>
        <v>4</v>
      </c>
      <c r="G597" s="344">
        <v>3</v>
      </c>
      <c r="H597" s="342" t="str">
        <f>TEXT(G597,"0")&amp;" "&amp;B597</f>
        <v>3 Lacewing</v>
      </c>
    </row>
    <row r="598" spans="1:8" ht="12" outlineLevel="2">
      <c r="A598" s="351">
        <v>19</v>
      </c>
      <c r="B598" s="352" t="s">
        <v>659</v>
      </c>
      <c r="C598" s="352" t="s">
        <v>287</v>
      </c>
      <c r="D598" s="353" t="s">
        <v>208</v>
      </c>
      <c r="E598" s="354">
        <v>42169</v>
      </c>
      <c r="F598" s="355">
        <v>2</v>
      </c>
      <c r="G598" s="355">
        <v>5</v>
      </c>
      <c r="H598" s="353" t="s">
        <v>664</v>
      </c>
    </row>
    <row r="599" spans="1:8" ht="12" outlineLevel="1">
      <c r="A599" s="351"/>
      <c r="B599" s="352"/>
      <c r="C599" s="356" t="s">
        <v>288</v>
      </c>
      <c r="D599" s="353"/>
      <c r="E599" s="354"/>
      <c r="F599" s="355">
        <f>SUBTOTAL(9,F597:F598)</f>
        <v>6</v>
      </c>
      <c r="G599" s="355"/>
      <c r="H599" s="353"/>
    </row>
    <row r="600" spans="1:8" ht="12" outlineLevel="2">
      <c r="A600" s="341">
        <v>20</v>
      </c>
      <c r="B600" s="342" t="s">
        <v>666</v>
      </c>
      <c r="C600" s="342" t="s">
        <v>191</v>
      </c>
      <c r="D600" s="342" t="s">
        <v>290</v>
      </c>
      <c r="E600" s="343">
        <v>42064</v>
      </c>
      <c r="F600" s="344">
        <v>1</v>
      </c>
      <c r="G600" s="344">
        <v>6</v>
      </c>
      <c r="H600" s="342" t="s">
        <v>672</v>
      </c>
    </row>
    <row r="601" spans="3:6" ht="12" outlineLevel="1">
      <c r="C601" s="347" t="s">
        <v>192</v>
      </c>
      <c r="E601" s="343"/>
      <c r="F601" s="344">
        <f>SUBTOTAL(9,F600:F600)</f>
        <v>1</v>
      </c>
    </row>
    <row r="602" spans="1:8" ht="12" outlineLevel="2">
      <c r="A602" s="341">
        <v>20</v>
      </c>
      <c r="B602" s="348" t="str">
        <f>VLOOKUP(A602,'[1]Data'!$O$4:$P$31,2)</f>
        <v>Fallow</v>
      </c>
      <c r="C602" s="348" t="str">
        <f>IF(MID('[1]20'!C$8,4,1)=" ",'[1]20'!C$8,IF(MID('[1]20'!C$8,2,1)=" ",TRIM(RIGHT('[1]20'!C$8,LEN('[1]20'!C$8)-2))&amp;" "&amp;LEFT('[1]20'!C$8,1),'[1]20'!C$8))</f>
        <v>Cachia W</v>
      </c>
      <c r="D602" s="342" t="s">
        <v>286</v>
      </c>
      <c r="E602" s="349">
        <v>41924</v>
      </c>
      <c r="F602" s="344">
        <f>VLOOKUP(G602,'[1]Data'!$U$4:$V$9,2,FALSE)</f>
        <v>3</v>
      </c>
      <c r="G602" s="344">
        <v>4</v>
      </c>
      <c r="H602" s="342" t="str">
        <f>TEXT(G602,"0")&amp;" "&amp;B602</f>
        <v>4 Fallow</v>
      </c>
    </row>
    <row r="603" spans="1:8" ht="12" outlineLevel="2">
      <c r="A603" s="351">
        <v>20</v>
      </c>
      <c r="B603" s="352" t="s">
        <v>666</v>
      </c>
      <c r="C603" s="352" t="s">
        <v>972</v>
      </c>
      <c r="D603" s="353" t="s">
        <v>208</v>
      </c>
      <c r="E603" s="354">
        <v>42169</v>
      </c>
      <c r="F603" s="355">
        <v>3</v>
      </c>
      <c r="G603" s="355">
        <v>4</v>
      </c>
      <c r="H603" s="353" t="s">
        <v>671</v>
      </c>
    </row>
    <row r="604" spans="1:8" ht="12" outlineLevel="1">
      <c r="A604" s="351"/>
      <c r="B604" s="352"/>
      <c r="C604" s="356" t="s">
        <v>973</v>
      </c>
      <c r="D604" s="353"/>
      <c r="E604" s="354"/>
      <c r="F604" s="355">
        <f>SUBTOTAL(9,F602:F603)</f>
        <v>6</v>
      </c>
      <c r="G604" s="355"/>
      <c r="H604" s="353"/>
    </row>
    <row r="605" spans="1:8" ht="12" outlineLevel="2">
      <c r="A605" s="351">
        <v>20</v>
      </c>
      <c r="B605" s="352" t="s">
        <v>666</v>
      </c>
      <c r="C605" s="352" t="s">
        <v>929</v>
      </c>
      <c r="D605" s="353" t="s">
        <v>208</v>
      </c>
      <c r="E605" s="354">
        <v>42169</v>
      </c>
      <c r="F605" s="355">
        <v>6</v>
      </c>
      <c r="G605" s="355">
        <v>1</v>
      </c>
      <c r="H605" s="353" t="s">
        <v>670</v>
      </c>
    </row>
    <row r="606" spans="1:8" ht="12" outlineLevel="2">
      <c r="A606" s="351">
        <v>20</v>
      </c>
      <c r="B606" s="352" t="s">
        <v>666</v>
      </c>
      <c r="C606" s="352" t="s">
        <v>929</v>
      </c>
      <c r="D606" s="353" t="s">
        <v>208</v>
      </c>
      <c r="E606" s="354">
        <v>42169</v>
      </c>
      <c r="F606" s="355">
        <v>5</v>
      </c>
      <c r="G606" s="355">
        <v>2</v>
      </c>
      <c r="H606" s="353" t="s">
        <v>667</v>
      </c>
    </row>
    <row r="607" spans="1:8" ht="12" outlineLevel="2">
      <c r="A607" s="351">
        <v>20</v>
      </c>
      <c r="B607" s="352" t="s">
        <v>666</v>
      </c>
      <c r="C607" s="352" t="s">
        <v>929</v>
      </c>
      <c r="D607" s="353" t="s">
        <v>208</v>
      </c>
      <c r="E607" s="354">
        <v>42169</v>
      </c>
      <c r="F607" s="355">
        <v>4</v>
      </c>
      <c r="G607" s="355">
        <v>3</v>
      </c>
      <c r="H607" s="353" t="s">
        <v>669</v>
      </c>
    </row>
    <row r="608" spans="1:8" ht="12" outlineLevel="2">
      <c r="A608" s="351">
        <v>20</v>
      </c>
      <c r="B608" s="352" t="s">
        <v>666</v>
      </c>
      <c r="C608" s="352" t="s">
        <v>929</v>
      </c>
      <c r="D608" s="353" t="s">
        <v>242</v>
      </c>
      <c r="E608" s="354">
        <v>42176</v>
      </c>
      <c r="F608" s="355">
        <v>3</v>
      </c>
      <c r="G608" s="355">
        <v>4</v>
      </c>
      <c r="H608" s="353" t="s">
        <v>671</v>
      </c>
    </row>
    <row r="609" spans="1:8" s="394" customFormat="1" ht="12" outlineLevel="1">
      <c r="A609" s="380"/>
      <c r="B609" s="381"/>
      <c r="C609" s="381" t="s">
        <v>931</v>
      </c>
      <c r="D609" s="393" t="s">
        <v>834</v>
      </c>
      <c r="E609" s="382"/>
      <c r="F609" s="383">
        <f>SUBTOTAL(9,F605:F608)</f>
        <v>18</v>
      </c>
      <c r="G609" s="383"/>
      <c r="H609" s="384"/>
    </row>
    <row r="610" spans="1:8" ht="12" outlineLevel="2">
      <c r="A610" s="341">
        <v>20</v>
      </c>
      <c r="B610" s="342" t="s">
        <v>666</v>
      </c>
      <c r="C610" s="342" t="s">
        <v>302</v>
      </c>
      <c r="D610" s="342" t="s">
        <v>290</v>
      </c>
      <c r="E610" s="343">
        <v>42064</v>
      </c>
      <c r="F610" s="344">
        <v>6</v>
      </c>
      <c r="G610" s="344">
        <v>1</v>
      </c>
      <c r="H610" s="342" t="s">
        <v>670</v>
      </c>
    </row>
    <row r="611" spans="1:8" ht="12" outlineLevel="2">
      <c r="A611" s="341">
        <v>20</v>
      </c>
      <c r="B611" s="342" t="s">
        <v>666</v>
      </c>
      <c r="C611" s="342" t="s">
        <v>302</v>
      </c>
      <c r="D611" s="342" t="s">
        <v>290</v>
      </c>
      <c r="E611" s="343">
        <v>42064</v>
      </c>
      <c r="F611" s="344">
        <v>5</v>
      </c>
      <c r="G611" s="344">
        <v>2</v>
      </c>
      <c r="H611" s="342" t="s">
        <v>667</v>
      </c>
    </row>
    <row r="612" spans="1:8" ht="12" outlineLevel="2">
      <c r="A612" s="351">
        <v>20</v>
      </c>
      <c r="B612" s="352" t="s">
        <v>666</v>
      </c>
      <c r="C612" s="352" t="s">
        <v>302</v>
      </c>
      <c r="D612" s="353" t="s">
        <v>208</v>
      </c>
      <c r="E612" s="354">
        <v>42169</v>
      </c>
      <c r="F612" s="355">
        <v>1</v>
      </c>
      <c r="G612" s="355">
        <v>6</v>
      </c>
      <c r="H612" s="353" t="s">
        <v>672</v>
      </c>
    </row>
    <row r="613" spans="1:8" ht="12" outlineLevel="1">
      <c r="A613" s="351"/>
      <c r="B613" s="352"/>
      <c r="C613" s="356" t="s">
        <v>303</v>
      </c>
      <c r="D613" s="353"/>
      <c r="E613" s="354"/>
      <c r="F613" s="355">
        <f>SUBTOTAL(9,F610:F612)</f>
        <v>12</v>
      </c>
      <c r="G613" s="355"/>
      <c r="H613" s="353"/>
    </row>
    <row r="614" spans="1:8" ht="12" outlineLevel="2">
      <c r="A614" s="341">
        <v>20</v>
      </c>
      <c r="B614" s="348" t="str">
        <f>VLOOKUP(A614,'[1]Data'!$O$4:$P$31,2)</f>
        <v>Fallow</v>
      </c>
      <c r="C614" s="348" t="str">
        <f>IF(MID('[1]20'!C$6,4,1)=" ",'[1]20'!C$6,IF(MID('[1]20'!C$6,2,1)=" ",TRIM(RIGHT('[1]20'!C$6,LEN('[1]20'!C$6)-2))&amp;" "&amp;LEFT('[1]20'!C$6,1),'[1]20'!C$6))</f>
        <v>Friedrichsen R</v>
      </c>
      <c r="D614" s="342" t="s">
        <v>286</v>
      </c>
      <c r="E614" s="349">
        <v>41924</v>
      </c>
      <c r="F614" s="344">
        <f>VLOOKUP(G614,'[1]Data'!$U$4:$V$9,2,FALSE)</f>
        <v>5</v>
      </c>
      <c r="G614" s="344">
        <v>2</v>
      </c>
      <c r="H614" s="342" t="str">
        <f>TEXT(G614,"0")&amp;" "&amp;B614</f>
        <v>2 Fallow</v>
      </c>
    </row>
    <row r="615" spans="2:6" ht="12" outlineLevel="1">
      <c r="B615" s="348"/>
      <c r="C615" s="350" t="s">
        <v>1610</v>
      </c>
      <c r="E615" s="349"/>
      <c r="F615" s="344">
        <f>SUBTOTAL(9,F614:F614)</f>
        <v>5</v>
      </c>
    </row>
    <row r="616" spans="1:8" ht="12" outlineLevel="2">
      <c r="A616" s="341">
        <v>20</v>
      </c>
      <c r="B616" s="348" t="str">
        <f>VLOOKUP(A616,'[1]Data'!$O$4:$P$31,2)</f>
        <v>Fallow</v>
      </c>
      <c r="C616" s="348" t="str">
        <f>IF(MID('[1]20'!C$9,4,1)=" ",'[1]20'!C$9,IF(MID('[1]20'!C$9,2,1)=" ",TRIM(RIGHT('[1]20'!C$9,LEN('[1]20'!C$9)-2))&amp;" "&amp;LEFT('[1]20'!C$9,1),'[1]20'!C$9))</f>
        <v>Kruiselbrink J</v>
      </c>
      <c r="D616" s="342" t="s">
        <v>286</v>
      </c>
      <c r="E616" s="349">
        <v>41924</v>
      </c>
      <c r="F616" s="344">
        <v>2</v>
      </c>
      <c r="G616" s="344">
        <v>5</v>
      </c>
      <c r="H616" s="342" t="str">
        <f>TEXT(G616,"0")&amp;" "&amp;B616</f>
        <v>5 Fallow</v>
      </c>
    </row>
    <row r="617" spans="2:6" ht="12" outlineLevel="1">
      <c r="B617" s="348"/>
      <c r="C617" s="350" t="s">
        <v>1689</v>
      </c>
      <c r="E617" s="349"/>
      <c r="F617" s="344">
        <f>SUBTOTAL(9,F616:F616)</f>
        <v>2</v>
      </c>
    </row>
    <row r="618" spans="1:8" ht="12" outlineLevel="2">
      <c r="A618" s="341">
        <v>20</v>
      </c>
      <c r="B618" s="348" t="str">
        <f>VLOOKUP(A618,'[1]Data'!$O$4:$P$31,2)</f>
        <v>Fallow</v>
      </c>
      <c r="C618" s="348" t="str">
        <f>IF(MID('[1]20'!C$10,4,1)=" ",'[1]20'!C$10,IF(MID('[1]20'!C$10,2,1)=" ",TRIM(RIGHT('[1]20'!C$10,LEN('[1]20'!C$10)-2))&amp;" "&amp;LEFT('[1]20'!C$10,1),'[1]20'!C$10))</f>
        <v>Laurence K</v>
      </c>
      <c r="D618" s="342" t="s">
        <v>286</v>
      </c>
      <c r="E618" s="349">
        <v>41924</v>
      </c>
      <c r="F618" s="344">
        <v>1</v>
      </c>
      <c r="G618" s="344">
        <v>6</v>
      </c>
      <c r="H618" s="342" t="str">
        <f>TEXT(G618,"0")&amp;" "&amp;B618</f>
        <v>6 Fallow</v>
      </c>
    </row>
    <row r="619" spans="2:6" ht="12" outlineLevel="1">
      <c r="B619" s="348"/>
      <c r="C619" s="350" t="s">
        <v>1690</v>
      </c>
      <c r="E619" s="349"/>
      <c r="F619" s="344">
        <f>SUBTOTAL(9,F618:F618)</f>
        <v>1</v>
      </c>
    </row>
    <row r="620" spans="1:8" ht="12" outlineLevel="2">
      <c r="A620" s="341">
        <v>20</v>
      </c>
      <c r="B620" s="342" t="s">
        <v>666</v>
      </c>
      <c r="C620" s="342" t="s">
        <v>284</v>
      </c>
      <c r="D620" s="342" t="s">
        <v>290</v>
      </c>
      <c r="E620" s="343">
        <v>42064</v>
      </c>
      <c r="F620" s="344">
        <v>3</v>
      </c>
      <c r="G620" s="344">
        <v>4</v>
      </c>
      <c r="H620" s="342" t="s">
        <v>671</v>
      </c>
    </row>
    <row r="621" spans="1:8" ht="12" outlineLevel="2">
      <c r="A621" s="341">
        <v>20</v>
      </c>
      <c r="B621" s="342" t="s">
        <v>666</v>
      </c>
      <c r="C621" s="342" t="s">
        <v>284</v>
      </c>
      <c r="D621" s="342" t="s">
        <v>290</v>
      </c>
      <c r="E621" s="343">
        <v>42064</v>
      </c>
      <c r="F621" s="344">
        <v>2</v>
      </c>
      <c r="G621" s="344">
        <v>5</v>
      </c>
      <c r="H621" s="342" t="s">
        <v>668</v>
      </c>
    </row>
    <row r="622" spans="1:8" ht="12" outlineLevel="2">
      <c r="A622" s="351">
        <v>20</v>
      </c>
      <c r="B622" s="352" t="s">
        <v>666</v>
      </c>
      <c r="C622" s="352" t="s">
        <v>284</v>
      </c>
      <c r="D622" s="353" t="s">
        <v>208</v>
      </c>
      <c r="E622" s="354">
        <v>42169</v>
      </c>
      <c r="F622" s="355">
        <v>2</v>
      </c>
      <c r="G622" s="355">
        <v>5</v>
      </c>
      <c r="H622" s="353" t="s">
        <v>668</v>
      </c>
    </row>
    <row r="623" spans="1:8" ht="12" outlineLevel="1">
      <c r="A623" s="351"/>
      <c r="B623" s="352"/>
      <c r="C623" s="356" t="s">
        <v>285</v>
      </c>
      <c r="D623" s="353"/>
      <c r="E623" s="354"/>
      <c r="F623" s="355">
        <f>SUBTOTAL(9,F620:F622)</f>
        <v>7</v>
      </c>
      <c r="G623" s="355"/>
      <c r="H623" s="353"/>
    </row>
    <row r="624" spans="1:8" ht="12" outlineLevel="2">
      <c r="A624" s="341">
        <v>20</v>
      </c>
      <c r="B624" s="342" t="s">
        <v>666</v>
      </c>
      <c r="C624" s="342" t="s">
        <v>287</v>
      </c>
      <c r="D624" s="342" t="s">
        <v>290</v>
      </c>
      <c r="E624" s="343">
        <v>42064</v>
      </c>
      <c r="F624" s="344">
        <v>4</v>
      </c>
      <c r="G624" s="344">
        <v>3</v>
      </c>
      <c r="H624" s="342" t="s">
        <v>669</v>
      </c>
    </row>
    <row r="625" spans="1:8" ht="12" outlineLevel="2">
      <c r="A625" s="341">
        <v>20</v>
      </c>
      <c r="B625" s="348" t="str">
        <f>VLOOKUP(A625,'[1]Data'!$O$4:$P$31,2)</f>
        <v>Fallow</v>
      </c>
      <c r="C625" s="348" t="str">
        <f>IF(MID('[1]20'!C$7,4,1)=" ",'[1]20'!C$7,IF(MID('[1]20'!C$7,2,1)=" ",TRIM(RIGHT('[1]20'!C$7,LEN('[1]20'!C$7)-2))&amp;" "&amp;LEFT('[1]20'!C$7,1),'[1]20'!C$7))</f>
        <v>Wilson &amp; Hoadley</v>
      </c>
      <c r="D625" s="342" t="s">
        <v>286</v>
      </c>
      <c r="E625" s="349">
        <v>41924</v>
      </c>
      <c r="F625" s="344">
        <f>VLOOKUP(G625,'[1]Data'!$U$4:$V$9,2,FALSE)</f>
        <v>4</v>
      </c>
      <c r="G625" s="344">
        <v>3</v>
      </c>
      <c r="H625" s="342" t="str">
        <f>TEXT(G625,"0")&amp;" "&amp;B625</f>
        <v>3 Fallow</v>
      </c>
    </row>
    <row r="626" spans="2:6" ht="12" outlineLevel="1">
      <c r="B626" s="348"/>
      <c r="C626" s="350" t="s">
        <v>288</v>
      </c>
      <c r="E626" s="349"/>
      <c r="F626" s="344">
        <f>SUBTOTAL(9,F624:F625)</f>
        <v>8</v>
      </c>
    </row>
    <row r="627" spans="1:8" ht="12" outlineLevel="2">
      <c r="A627" s="341">
        <v>20</v>
      </c>
      <c r="B627" s="348" t="str">
        <f>VLOOKUP(A627,'[1]Data'!$O$4:$P$31,2)</f>
        <v>Fallow</v>
      </c>
      <c r="C627" s="348" t="str">
        <f>IF(MID('[1]20'!C$5,4,1)=" ",'[1]20'!C$5,IF(MID('[1]20'!C$5,2,1)=" ",TRIM(RIGHT('[1]20'!C$5,LEN('[1]20'!C$5)-2))&amp;" "&amp;LEFT('[1]20'!C$5,1),'[1]20'!C$5))</f>
        <v>Wright J</v>
      </c>
      <c r="D627" s="342" t="s">
        <v>286</v>
      </c>
      <c r="E627" s="349">
        <v>41924</v>
      </c>
      <c r="F627" s="344">
        <f>VLOOKUP(G627,'[1]Data'!$U$4:$V$9,2,FALSE)</f>
        <v>6</v>
      </c>
      <c r="G627" s="344">
        <v>1</v>
      </c>
      <c r="H627" s="342" t="str">
        <f>TEXT(G627,"0")&amp;" "&amp;B627</f>
        <v>1 Fallow</v>
      </c>
    </row>
    <row r="628" spans="2:6" ht="12" outlineLevel="1">
      <c r="B628" s="348"/>
      <c r="C628" s="350" t="s">
        <v>112</v>
      </c>
      <c r="E628" s="349"/>
      <c r="F628" s="344">
        <f>SUBTOTAL(9,F627:F627)</f>
        <v>6</v>
      </c>
    </row>
    <row r="629" spans="1:8" ht="12" outlineLevel="2">
      <c r="A629" s="341">
        <v>21</v>
      </c>
      <c r="B629" s="348" t="str">
        <f>VLOOKUP(A629,'[1]Data'!$O$4:$P$31,2)</f>
        <v>Spangle Normal</v>
      </c>
      <c r="C629" s="348" t="str">
        <f>IF(MID('[1]21'!C$9,4,1)=" ",'[1]21'!C$9,IF(MID('[1]21'!C$9,2,1)=" ",TRIM(RIGHT('[1]21'!C$9,LEN('[1]21'!C$9)-2))&amp;" "&amp;LEFT('[1]21'!C$9,1),'[1]21'!C$9))</f>
        <v>Belcher &amp; Mckellar</v>
      </c>
      <c r="D629" s="342" t="s">
        <v>286</v>
      </c>
      <c r="E629" s="349">
        <v>41924</v>
      </c>
      <c r="F629" s="344">
        <v>2</v>
      </c>
      <c r="G629" s="344">
        <v>5</v>
      </c>
      <c r="H629" s="342" t="str">
        <f>TEXT(G629,"0")&amp;" "&amp;B629</f>
        <v>5 Spangle Normal</v>
      </c>
    </row>
    <row r="630" spans="2:6" ht="12" outlineLevel="1">
      <c r="B630" s="348"/>
      <c r="C630" s="350" t="s">
        <v>496</v>
      </c>
      <c r="E630" s="349"/>
      <c r="F630" s="344">
        <f>SUBTOTAL(9,F629:F629)</f>
        <v>2</v>
      </c>
    </row>
    <row r="631" spans="1:8" ht="12" outlineLevel="2">
      <c r="A631" s="341">
        <v>21</v>
      </c>
      <c r="B631" s="342" t="s">
        <v>680</v>
      </c>
      <c r="C631" s="342" t="s">
        <v>972</v>
      </c>
      <c r="D631" s="342" t="s">
        <v>290</v>
      </c>
      <c r="E631" s="343">
        <v>42064</v>
      </c>
      <c r="F631" s="344">
        <v>2</v>
      </c>
      <c r="G631" s="344">
        <v>5</v>
      </c>
      <c r="H631" s="342" t="s">
        <v>685</v>
      </c>
    </row>
    <row r="632" spans="3:6" ht="12" outlineLevel="1">
      <c r="C632" s="347" t="s">
        <v>973</v>
      </c>
      <c r="E632" s="343"/>
      <c r="F632" s="344">
        <f>SUBTOTAL(9,F631:F631)</f>
        <v>2</v>
      </c>
    </row>
    <row r="633" spans="1:8" ht="12" outlineLevel="2">
      <c r="A633" s="351">
        <v>21</v>
      </c>
      <c r="B633" s="352" t="s">
        <v>680</v>
      </c>
      <c r="C633" s="352" t="s">
        <v>929</v>
      </c>
      <c r="D633" s="353" t="s">
        <v>208</v>
      </c>
      <c r="E633" s="354">
        <v>42169</v>
      </c>
      <c r="F633" s="355">
        <v>3</v>
      </c>
      <c r="G633" s="355">
        <v>4</v>
      </c>
      <c r="H633" s="353" t="s">
        <v>686</v>
      </c>
    </row>
    <row r="634" spans="1:8" ht="12" outlineLevel="1">
      <c r="A634" s="351"/>
      <c r="B634" s="352"/>
      <c r="C634" s="356" t="s">
        <v>931</v>
      </c>
      <c r="D634" s="353"/>
      <c r="E634" s="354"/>
      <c r="F634" s="355">
        <f>SUBTOTAL(9,F633:F633)</f>
        <v>3</v>
      </c>
      <c r="G634" s="355"/>
      <c r="H634" s="353"/>
    </row>
    <row r="635" spans="1:8" ht="12" outlineLevel="2">
      <c r="A635" s="341">
        <v>21</v>
      </c>
      <c r="B635" s="342" t="s">
        <v>680</v>
      </c>
      <c r="C635" s="342" t="s">
        <v>390</v>
      </c>
      <c r="D635" s="342" t="s">
        <v>290</v>
      </c>
      <c r="E635" s="343">
        <v>42064</v>
      </c>
      <c r="F635" s="344">
        <v>3</v>
      </c>
      <c r="G635" s="344">
        <v>4</v>
      </c>
      <c r="H635" s="342" t="s">
        <v>686</v>
      </c>
    </row>
    <row r="636" spans="3:6" ht="12" outlineLevel="1">
      <c r="C636" s="347" t="s">
        <v>391</v>
      </c>
      <c r="E636" s="343"/>
      <c r="F636" s="344">
        <f>SUBTOTAL(9,F635:F635)</f>
        <v>3</v>
      </c>
    </row>
    <row r="637" spans="1:8" ht="12" outlineLevel="2">
      <c r="A637" s="341">
        <v>21</v>
      </c>
      <c r="B637" s="342" t="s">
        <v>680</v>
      </c>
      <c r="C637" s="342" t="s">
        <v>124</v>
      </c>
      <c r="D637" s="342" t="s">
        <v>290</v>
      </c>
      <c r="E637" s="343">
        <v>42064</v>
      </c>
      <c r="F637" s="344">
        <v>4</v>
      </c>
      <c r="G637" s="344">
        <v>3</v>
      </c>
      <c r="H637" s="342" t="s">
        <v>684</v>
      </c>
    </row>
    <row r="638" spans="1:8" ht="12" outlineLevel="2">
      <c r="A638" s="351">
        <v>21</v>
      </c>
      <c r="B638" s="352" t="s">
        <v>680</v>
      </c>
      <c r="C638" s="352" t="s">
        <v>124</v>
      </c>
      <c r="D638" s="353" t="s">
        <v>208</v>
      </c>
      <c r="E638" s="354">
        <v>42169</v>
      </c>
      <c r="F638" s="355">
        <v>6</v>
      </c>
      <c r="G638" s="355">
        <v>1</v>
      </c>
      <c r="H638" s="353" t="s">
        <v>681</v>
      </c>
    </row>
    <row r="639" spans="1:8" ht="12" outlineLevel="2">
      <c r="A639" s="351">
        <v>21</v>
      </c>
      <c r="B639" s="352" t="s">
        <v>680</v>
      </c>
      <c r="C639" s="352" t="s">
        <v>124</v>
      </c>
      <c r="D639" s="353" t="s">
        <v>208</v>
      </c>
      <c r="E639" s="354">
        <v>42169</v>
      </c>
      <c r="F639" s="355">
        <v>5</v>
      </c>
      <c r="G639" s="355">
        <v>2</v>
      </c>
      <c r="H639" s="353" t="s">
        <v>682</v>
      </c>
    </row>
    <row r="640" spans="1:8" ht="12" outlineLevel="2">
      <c r="A640" s="351">
        <v>21</v>
      </c>
      <c r="B640" s="352" t="s">
        <v>680</v>
      </c>
      <c r="C640" s="352" t="s">
        <v>124</v>
      </c>
      <c r="D640" s="353" t="s">
        <v>242</v>
      </c>
      <c r="E640" s="354">
        <v>42176</v>
      </c>
      <c r="F640" s="355">
        <v>6</v>
      </c>
      <c r="G640" s="355">
        <v>1</v>
      </c>
      <c r="H640" s="353" t="s">
        <v>681</v>
      </c>
    </row>
    <row r="641" spans="1:8" s="394" customFormat="1" ht="12" outlineLevel="1">
      <c r="A641" s="380"/>
      <c r="B641" s="381"/>
      <c r="C641" s="381" t="s">
        <v>125</v>
      </c>
      <c r="D641" s="393" t="s">
        <v>834</v>
      </c>
      <c r="E641" s="382"/>
      <c r="F641" s="383">
        <f>SUBTOTAL(9,F637:F640)</f>
        <v>21</v>
      </c>
      <c r="G641" s="383"/>
      <c r="H641" s="384"/>
    </row>
    <row r="642" spans="1:8" ht="12" outlineLevel="2">
      <c r="A642" s="341">
        <v>21</v>
      </c>
      <c r="B642" s="342" t="s">
        <v>680</v>
      </c>
      <c r="C642" s="342" t="s">
        <v>1811</v>
      </c>
      <c r="D642" s="342" t="s">
        <v>290</v>
      </c>
      <c r="E642" s="343">
        <v>42064</v>
      </c>
      <c r="F642" s="344">
        <v>1</v>
      </c>
      <c r="G642" s="344">
        <v>6</v>
      </c>
      <c r="H642" s="342" t="s">
        <v>683</v>
      </c>
    </row>
    <row r="643" spans="3:6" ht="12" outlineLevel="1">
      <c r="C643" s="347" t="s">
        <v>1812</v>
      </c>
      <c r="E643" s="343"/>
      <c r="F643" s="344">
        <f>SUBTOTAL(9,F642:F642)</f>
        <v>1</v>
      </c>
    </row>
    <row r="644" spans="1:8" ht="12" outlineLevel="2">
      <c r="A644" s="351">
        <v>21</v>
      </c>
      <c r="B644" s="352" t="s">
        <v>680</v>
      </c>
      <c r="C644" s="352" t="s">
        <v>126</v>
      </c>
      <c r="D644" s="353" t="s">
        <v>208</v>
      </c>
      <c r="E644" s="354">
        <v>42169</v>
      </c>
      <c r="F644" s="355">
        <v>4</v>
      </c>
      <c r="G644" s="355">
        <v>3</v>
      </c>
      <c r="H644" s="353" t="s">
        <v>684</v>
      </c>
    </row>
    <row r="645" spans="1:8" ht="12" outlineLevel="2">
      <c r="A645" s="351">
        <v>21</v>
      </c>
      <c r="B645" s="352" t="s">
        <v>680</v>
      </c>
      <c r="C645" s="352" t="s">
        <v>126</v>
      </c>
      <c r="D645" s="353" t="s">
        <v>242</v>
      </c>
      <c r="E645" s="354">
        <v>42176</v>
      </c>
      <c r="F645" s="355">
        <v>4</v>
      </c>
      <c r="G645" s="355">
        <v>3</v>
      </c>
      <c r="H645" s="353" t="s">
        <v>684</v>
      </c>
    </row>
    <row r="646" spans="1:8" ht="12" outlineLevel="1">
      <c r="A646" s="351"/>
      <c r="B646" s="352"/>
      <c r="C646" s="356" t="s">
        <v>127</v>
      </c>
      <c r="D646" s="353"/>
      <c r="E646" s="354"/>
      <c r="F646" s="355">
        <f>SUBTOTAL(9,F644:F645)</f>
        <v>8</v>
      </c>
      <c r="G646" s="355"/>
      <c r="H646" s="353"/>
    </row>
    <row r="647" spans="1:8" ht="12" outlineLevel="2">
      <c r="A647" s="341">
        <v>21</v>
      </c>
      <c r="B647" s="348" t="str">
        <f>VLOOKUP(A647,'[1]Data'!$O$4:$P$31,2)</f>
        <v>Spangle Normal</v>
      </c>
      <c r="C647" s="348" t="str">
        <f>IF(MID('[1]21'!C$7,4,1)=" ",'[1]21'!C$7,IF(MID('[1]21'!C$7,2,1)=" ",TRIM(RIGHT('[1]21'!C$7,LEN('[1]21'!C$7)-2))&amp;" "&amp;LEFT('[1]21'!C$7,1),'[1]21'!C$7))</f>
        <v>Hickling K</v>
      </c>
      <c r="D647" s="342" t="s">
        <v>286</v>
      </c>
      <c r="E647" s="349">
        <v>41924</v>
      </c>
      <c r="F647" s="344">
        <v>4</v>
      </c>
      <c r="G647" s="344">
        <v>3</v>
      </c>
      <c r="H647" s="342" t="str">
        <f>TEXT(G647,"0")&amp;" "&amp;B647</f>
        <v>3 Spangle Normal</v>
      </c>
    </row>
    <row r="648" spans="2:6" ht="12" outlineLevel="1">
      <c r="B648" s="348"/>
      <c r="C648" s="350" t="s">
        <v>1617</v>
      </c>
      <c r="E648" s="349"/>
      <c r="F648" s="344">
        <f>SUBTOTAL(9,F647:F647)</f>
        <v>4</v>
      </c>
    </row>
    <row r="649" spans="1:8" ht="12" outlineLevel="2">
      <c r="A649" s="351">
        <v>21</v>
      </c>
      <c r="B649" s="352" t="s">
        <v>680</v>
      </c>
      <c r="C649" s="352" t="s">
        <v>1954</v>
      </c>
      <c r="D649" s="353" t="s">
        <v>208</v>
      </c>
      <c r="E649" s="354">
        <v>42169</v>
      </c>
      <c r="F649" s="355">
        <v>1</v>
      </c>
      <c r="G649" s="355">
        <v>6</v>
      </c>
      <c r="H649" s="353" t="s">
        <v>683</v>
      </c>
    </row>
    <row r="650" spans="1:8" ht="12" outlineLevel="1">
      <c r="A650" s="351"/>
      <c r="B650" s="352"/>
      <c r="C650" s="356" t="s">
        <v>1955</v>
      </c>
      <c r="D650" s="353"/>
      <c r="E650" s="354"/>
      <c r="F650" s="355">
        <f>SUBTOTAL(9,F649:F649)</f>
        <v>1</v>
      </c>
      <c r="G650" s="355"/>
      <c r="H650" s="353"/>
    </row>
    <row r="651" spans="1:8" ht="12" outlineLevel="2">
      <c r="A651" s="341">
        <v>21</v>
      </c>
      <c r="B651" s="348" t="str">
        <f>VLOOKUP(A651,'[1]Data'!$O$4:$P$31,2)</f>
        <v>Spangle Normal</v>
      </c>
      <c r="C651" s="348" t="str">
        <f>IF(MID('[1]21'!C$8,4,1)=" ",'[1]21'!C$8,IF(MID('[1]21'!C$8,2,1)=" ",TRIM(RIGHT('[1]21'!C$8,LEN('[1]21'!C$8)-2))&amp;" "&amp;LEFT('[1]21'!C$8,1),'[1]21'!C$8))</f>
        <v>Hunt B</v>
      </c>
      <c r="D651" s="342" t="s">
        <v>286</v>
      </c>
      <c r="E651" s="349">
        <v>41924</v>
      </c>
      <c r="F651" s="344">
        <v>3</v>
      </c>
      <c r="G651" s="344">
        <v>4</v>
      </c>
      <c r="H651" s="342" t="str">
        <f>TEXT(G651,"0")&amp;" "&amp;B651</f>
        <v>4 Spangle Normal</v>
      </c>
    </row>
    <row r="652" spans="2:6" ht="12" outlineLevel="1">
      <c r="B652" s="348"/>
      <c r="C652" s="350" t="s">
        <v>20</v>
      </c>
      <c r="E652" s="349"/>
      <c r="F652" s="344">
        <f>SUBTOTAL(9,F651:F651)</f>
        <v>3</v>
      </c>
    </row>
    <row r="653" spans="1:8" ht="12" outlineLevel="2">
      <c r="A653" s="341">
        <v>21</v>
      </c>
      <c r="B653" s="348" t="str">
        <f>VLOOKUP(A653,'[1]Data'!$O$4:$P$31,2)</f>
        <v>Spangle Normal</v>
      </c>
      <c r="C653" s="348" t="str">
        <f>IF(MID('[1]21'!C$6,4,1)=" ",'[1]21'!C$6,IF(MID('[1]21'!C$6,2,1)=" ",TRIM(RIGHT('[1]21'!C$6,LEN('[1]21'!C$6)-2))&amp;" "&amp;LEFT('[1]21'!C$6,1),'[1]21'!C$6))</f>
        <v>Leong J</v>
      </c>
      <c r="D653" s="342" t="s">
        <v>286</v>
      </c>
      <c r="E653" s="349">
        <v>41924</v>
      </c>
      <c r="F653" s="344">
        <f>VLOOKUP(G653,'[1]Data'!$U$4:$V$9,2,FALSE)</f>
        <v>5</v>
      </c>
      <c r="G653" s="344">
        <v>2</v>
      </c>
      <c r="H653" s="342" t="str">
        <f>TEXT(G653,"0")&amp;" "&amp;B653</f>
        <v>2 Spangle Normal</v>
      </c>
    </row>
    <row r="654" spans="1:8" ht="12" outlineLevel="2">
      <c r="A654" s="341">
        <v>21</v>
      </c>
      <c r="B654" s="348" t="str">
        <f>VLOOKUP(A654,'[1]Data'!$O$4:$P$31,2)</f>
        <v>Spangle Normal</v>
      </c>
      <c r="C654" s="348" t="str">
        <f>IF(MID('[1]21'!C$5,4,1)=" ",'[1]21'!C$5,IF(MID('[1]21'!C$5,2,1)=" ",TRIM(RIGHT('[1]21'!C$5,LEN('[1]21'!C$5)-2))&amp;" "&amp;LEFT('[1]21'!C$5,1),'[1]21'!C$5))</f>
        <v>Leong J</v>
      </c>
      <c r="D654" s="342" t="s">
        <v>286</v>
      </c>
      <c r="E654" s="349">
        <v>41924</v>
      </c>
      <c r="F654" s="344">
        <f>VLOOKUP(G654,'[1]Data'!$U$4:$V$9,2,FALSE)</f>
        <v>6</v>
      </c>
      <c r="G654" s="344">
        <v>1</v>
      </c>
      <c r="H654" s="342" t="str">
        <f>TEXT(G654,"0")&amp;" "&amp;B654</f>
        <v>1 Spangle Normal</v>
      </c>
    </row>
    <row r="655" spans="1:8" ht="12" outlineLevel="2">
      <c r="A655" s="351">
        <v>21</v>
      </c>
      <c r="B655" s="352" t="s">
        <v>680</v>
      </c>
      <c r="C655" s="352" t="s">
        <v>158</v>
      </c>
      <c r="D655" s="353" t="s">
        <v>208</v>
      </c>
      <c r="E655" s="354">
        <v>42169</v>
      </c>
      <c r="F655" s="355">
        <v>2</v>
      </c>
      <c r="G655" s="355">
        <v>5</v>
      </c>
      <c r="H655" s="353" t="s">
        <v>685</v>
      </c>
    </row>
    <row r="656" spans="1:8" ht="12" outlineLevel="1">
      <c r="A656" s="351"/>
      <c r="B656" s="352"/>
      <c r="C656" s="356" t="s">
        <v>160</v>
      </c>
      <c r="D656" s="353"/>
      <c r="E656" s="354"/>
      <c r="F656" s="355">
        <f>SUBTOTAL(9,F653:F655)</f>
        <v>13</v>
      </c>
      <c r="G656" s="355"/>
      <c r="H656" s="353"/>
    </row>
    <row r="657" spans="1:8" ht="12" outlineLevel="2">
      <c r="A657" s="341">
        <v>21</v>
      </c>
      <c r="B657" s="348" t="str">
        <f>VLOOKUP(A657,'[1]Data'!$O$4:$P$31,2)</f>
        <v>Spangle Normal</v>
      </c>
      <c r="C657" s="348" t="s">
        <v>1638</v>
      </c>
      <c r="D657" s="342" t="s">
        <v>286</v>
      </c>
      <c r="E657" s="349">
        <v>41924</v>
      </c>
      <c r="F657" s="344">
        <f>VLOOKUP(G657,'[1]Data'!$U$4:$V$9,2,FALSE)</f>
        <v>1</v>
      </c>
      <c r="G657" s="344">
        <v>6</v>
      </c>
      <c r="H657" s="342" t="str">
        <f>TEXT(G657,"0")&amp;" "&amp;B657</f>
        <v>6 Spangle Normal</v>
      </c>
    </row>
    <row r="658" spans="1:8" ht="12" outlineLevel="2">
      <c r="A658" s="341">
        <v>21</v>
      </c>
      <c r="B658" s="342" t="s">
        <v>680</v>
      </c>
      <c r="C658" s="342" t="s">
        <v>1638</v>
      </c>
      <c r="D658" s="342" t="s">
        <v>290</v>
      </c>
      <c r="E658" s="343">
        <v>42064</v>
      </c>
      <c r="F658" s="344">
        <v>6</v>
      </c>
      <c r="G658" s="344">
        <v>1</v>
      </c>
      <c r="H658" s="342" t="s">
        <v>681</v>
      </c>
    </row>
    <row r="659" spans="3:6" ht="12" outlineLevel="1">
      <c r="C659" s="347" t="s">
        <v>1641</v>
      </c>
      <c r="E659" s="343"/>
      <c r="F659" s="344">
        <f>SUBTOTAL(9,F657:F658)</f>
        <v>7</v>
      </c>
    </row>
    <row r="660" spans="1:8" ht="12" outlineLevel="2">
      <c r="A660" s="341">
        <v>21</v>
      </c>
      <c r="B660" s="342" t="s">
        <v>680</v>
      </c>
      <c r="C660" s="342" t="s">
        <v>307</v>
      </c>
      <c r="D660" s="342" t="s">
        <v>290</v>
      </c>
      <c r="E660" s="343">
        <v>42064</v>
      </c>
      <c r="F660" s="344">
        <v>5</v>
      </c>
      <c r="G660" s="344">
        <v>2</v>
      </c>
      <c r="H660" s="342" t="s">
        <v>682</v>
      </c>
    </row>
    <row r="661" spans="3:6" ht="12" outlineLevel="1">
      <c r="C661" s="347" t="s">
        <v>224</v>
      </c>
      <c r="E661" s="343"/>
      <c r="F661" s="344">
        <f>SUBTOTAL(9,F660:F660)</f>
        <v>5</v>
      </c>
    </row>
    <row r="662" spans="1:8" ht="12" outlineLevel="2">
      <c r="A662" s="341">
        <v>22</v>
      </c>
      <c r="B662" s="342" t="s">
        <v>687</v>
      </c>
      <c r="C662" s="342" t="s">
        <v>61</v>
      </c>
      <c r="D662" s="342" t="s">
        <v>290</v>
      </c>
      <c r="E662" s="343">
        <v>42064</v>
      </c>
      <c r="F662" s="344">
        <v>2</v>
      </c>
      <c r="G662" s="344">
        <v>5</v>
      </c>
      <c r="H662" s="342" t="s">
        <v>694</v>
      </c>
    </row>
    <row r="663" spans="3:6" ht="12" outlineLevel="1">
      <c r="C663" s="347" t="s">
        <v>62</v>
      </c>
      <c r="E663" s="343"/>
      <c r="F663" s="344">
        <f>SUBTOTAL(9,F662:F662)</f>
        <v>2</v>
      </c>
    </row>
    <row r="664" spans="1:8" ht="12" outlineLevel="2">
      <c r="A664" s="351">
        <v>22</v>
      </c>
      <c r="B664" s="352" t="s">
        <v>687</v>
      </c>
      <c r="C664" s="352" t="s">
        <v>297</v>
      </c>
      <c r="D664" s="353" t="s">
        <v>208</v>
      </c>
      <c r="E664" s="354">
        <v>42169</v>
      </c>
      <c r="F664" s="355">
        <v>1</v>
      </c>
      <c r="G664" s="355">
        <v>6</v>
      </c>
      <c r="H664" s="353" t="s">
        <v>691</v>
      </c>
    </row>
    <row r="665" spans="1:8" ht="12" outlineLevel="1">
      <c r="A665" s="351"/>
      <c r="B665" s="352"/>
      <c r="C665" s="356" t="s">
        <v>298</v>
      </c>
      <c r="D665" s="353"/>
      <c r="E665" s="354"/>
      <c r="F665" s="355">
        <f>SUBTOTAL(9,F664:F664)</f>
        <v>1</v>
      </c>
      <c r="G665" s="355"/>
      <c r="H665" s="353"/>
    </row>
    <row r="666" spans="1:8" ht="12" outlineLevel="2">
      <c r="A666" s="351">
        <v>22</v>
      </c>
      <c r="B666" s="352" t="s">
        <v>687</v>
      </c>
      <c r="C666" s="352" t="s">
        <v>944</v>
      </c>
      <c r="D666" s="353" t="s">
        <v>208</v>
      </c>
      <c r="E666" s="354">
        <v>42169</v>
      </c>
      <c r="F666" s="355">
        <v>6</v>
      </c>
      <c r="G666" s="355">
        <v>1</v>
      </c>
      <c r="H666" s="353" t="s">
        <v>688</v>
      </c>
    </row>
    <row r="667" spans="1:8" ht="12" outlineLevel="2">
      <c r="A667" s="351">
        <v>22</v>
      </c>
      <c r="B667" s="352" t="s">
        <v>687</v>
      </c>
      <c r="C667" s="352" t="s">
        <v>944</v>
      </c>
      <c r="D667" s="353" t="s">
        <v>242</v>
      </c>
      <c r="E667" s="354">
        <v>42176</v>
      </c>
      <c r="F667" s="355">
        <v>3</v>
      </c>
      <c r="G667" s="355">
        <v>4</v>
      </c>
      <c r="H667" s="353" t="s">
        <v>690</v>
      </c>
    </row>
    <row r="668" spans="1:8" s="394" customFormat="1" ht="12" outlineLevel="1">
      <c r="A668" s="380"/>
      <c r="B668" s="381"/>
      <c r="C668" s="381" t="s">
        <v>947</v>
      </c>
      <c r="D668" s="393" t="s">
        <v>834</v>
      </c>
      <c r="E668" s="382"/>
      <c r="F668" s="383">
        <f>SUBTOTAL(9,F666:F667)</f>
        <v>9</v>
      </c>
      <c r="G668" s="383"/>
      <c r="H668" s="384"/>
    </row>
    <row r="669" spans="1:8" ht="12" outlineLevel="2">
      <c r="A669" s="351">
        <v>22</v>
      </c>
      <c r="B669" s="352" t="s">
        <v>687</v>
      </c>
      <c r="C669" s="352" t="s">
        <v>254</v>
      </c>
      <c r="D669" s="353" t="s">
        <v>208</v>
      </c>
      <c r="E669" s="354">
        <v>42169</v>
      </c>
      <c r="F669" s="355">
        <v>4</v>
      </c>
      <c r="G669" s="355">
        <v>3</v>
      </c>
      <c r="H669" s="353" t="s">
        <v>692</v>
      </c>
    </row>
    <row r="670" spans="1:8" ht="12" outlineLevel="1">
      <c r="A670" s="351"/>
      <c r="B670" s="352"/>
      <c r="C670" s="356" t="s">
        <v>255</v>
      </c>
      <c r="D670" s="353"/>
      <c r="E670" s="354"/>
      <c r="F670" s="355">
        <f>SUBTOTAL(9,F669:F669)</f>
        <v>4</v>
      </c>
      <c r="G670" s="355"/>
      <c r="H670" s="353"/>
    </row>
    <row r="671" spans="1:8" ht="12" outlineLevel="2">
      <c r="A671" s="341">
        <v>22</v>
      </c>
      <c r="B671" s="348" t="str">
        <f>VLOOKUP(A671,'[1]Data'!$O$4:$P$31,2)</f>
        <v>Spangle AOSV</v>
      </c>
      <c r="C671" s="348" t="str">
        <f>IF(MID('[1]22'!C$8,4,1)=" ",'[1]22'!C$8,IF(MID('[1]22'!C$8,2,1)=" ",TRIM(RIGHT('[1]22'!C$8,LEN('[1]22'!C$8)-2))&amp;" "&amp;LEFT('[1]22'!C$8,1),'[1]22'!C$8))</f>
        <v>Caulfield Family</v>
      </c>
      <c r="D671" s="342" t="s">
        <v>286</v>
      </c>
      <c r="E671" s="349">
        <v>41924</v>
      </c>
      <c r="F671" s="344">
        <f>VLOOKUP(G671,'[1]Data'!$U$4:$V$9,2,FALSE)</f>
        <v>3</v>
      </c>
      <c r="G671" s="344">
        <v>4</v>
      </c>
      <c r="H671" s="342" t="str">
        <f>TEXT(G671,"0")&amp;" "&amp;B671</f>
        <v>4 Spangle AOSV</v>
      </c>
    </row>
    <row r="672" spans="1:8" ht="12" outlineLevel="2">
      <c r="A672" s="351">
        <v>22</v>
      </c>
      <c r="B672" s="352" t="s">
        <v>687</v>
      </c>
      <c r="C672" s="352" t="s">
        <v>144</v>
      </c>
      <c r="D672" s="353" t="s">
        <v>208</v>
      </c>
      <c r="E672" s="354">
        <v>42169</v>
      </c>
      <c r="F672" s="355">
        <v>2</v>
      </c>
      <c r="G672" s="355">
        <v>5</v>
      </c>
      <c r="H672" s="353" t="s">
        <v>694</v>
      </c>
    </row>
    <row r="673" spans="1:8" ht="12" outlineLevel="1">
      <c r="A673" s="351"/>
      <c r="B673" s="352"/>
      <c r="C673" s="356" t="s">
        <v>146</v>
      </c>
      <c r="D673" s="353"/>
      <c r="E673" s="354"/>
      <c r="F673" s="355">
        <f>SUBTOTAL(9,F671:F672)</f>
        <v>5</v>
      </c>
      <c r="G673" s="355"/>
      <c r="H673" s="353"/>
    </row>
    <row r="674" spans="1:8" ht="12" outlineLevel="2">
      <c r="A674" s="351">
        <v>22</v>
      </c>
      <c r="B674" s="352" t="s">
        <v>687</v>
      </c>
      <c r="C674" s="352" t="s">
        <v>951</v>
      </c>
      <c r="D674" s="353" t="s">
        <v>208</v>
      </c>
      <c r="E674" s="354">
        <v>42169</v>
      </c>
      <c r="F674" s="355">
        <v>3</v>
      </c>
      <c r="G674" s="355">
        <v>4</v>
      </c>
      <c r="H674" s="353" t="s">
        <v>690</v>
      </c>
    </row>
    <row r="675" spans="1:8" ht="12" outlineLevel="1">
      <c r="A675" s="351"/>
      <c r="B675" s="352"/>
      <c r="C675" s="356" t="s">
        <v>953</v>
      </c>
      <c r="D675" s="353"/>
      <c r="E675" s="354"/>
      <c r="F675" s="355">
        <f>SUBTOTAL(9,F674:F674)</f>
        <v>3</v>
      </c>
      <c r="G675" s="355"/>
      <c r="H675" s="353"/>
    </row>
    <row r="676" spans="1:8" ht="12" outlineLevel="2">
      <c r="A676" s="341">
        <v>22</v>
      </c>
      <c r="B676" s="342" t="s">
        <v>687</v>
      </c>
      <c r="C676" s="342" t="s">
        <v>124</v>
      </c>
      <c r="D676" s="342" t="s">
        <v>290</v>
      </c>
      <c r="E676" s="343">
        <v>42064</v>
      </c>
      <c r="F676" s="344">
        <v>6</v>
      </c>
      <c r="G676" s="344">
        <v>1</v>
      </c>
      <c r="H676" s="342" t="s">
        <v>688</v>
      </c>
    </row>
    <row r="677" spans="3:6" ht="12" outlineLevel="1">
      <c r="C677" s="347" t="s">
        <v>125</v>
      </c>
      <c r="E677" s="343"/>
      <c r="F677" s="344">
        <f>SUBTOTAL(9,F676:F676)</f>
        <v>6</v>
      </c>
    </row>
    <row r="678" spans="1:8" ht="12" outlineLevel="2">
      <c r="A678" s="341">
        <v>22</v>
      </c>
      <c r="B678" s="348" t="str">
        <f>VLOOKUP(A678,'[1]Data'!$O$4:$P$31,2)</f>
        <v>Spangle AOSV</v>
      </c>
      <c r="C678" s="348" t="str">
        <f>IF(MID('[1]22'!C$9,4,1)=" ",'[1]22'!C$9,IF(MID('[1]22'!C$9,2,1)=" ",TRIM(RIGHT('[1]22'!C$9,LEN('[1]22'!C$9)-2))&amp;" "&amp;LEFT('[1]22'!C$9,1),'[1]22'!C$9))</f>
        <v>Gosbell G</v>
      </c>
      <c r="D678" s="342" t="s">
        <v>286</v>
      </c>
      <c r="E678" s="349">
        <v>41924</v>
      </c>
      <c r="F678" s="344">
        <v>2</v>
      </c>
      <c r="G678" s="344">
        <v>5</v>
      </c>
      <c r="H678" s="342" t="str">
        <f>TEXT(G678,"0")&amp;" "&amp;B678</f>
        <v>5 Spangle AOSV</v>
      </c>
    </row>
    <row r="679" spans="2:6" ht="12" outlineLevel="1">
      <c r="B679" s="348"/>
      <c r="C679" s="350" t="s">
        <v>864</v>
      </c>
      <c r="E679" s="349"/>
      <c r="F679" s="344">
        <f>SUBTOTAL(9,F678:F678)</f>
        <v>2</v>
      </c>
    </row>
    <row r="680" spans="1:8" ht="12" outlineLevel="2">
      <c r="A680" s="341">
        <v>22</v>
      </c>
      <c r="B680" s="348" t="str">
        <f>VLOOKUP(A680,'[1]Data'!$O$4:$P$31,2)</f>
        <v>Spangle AOSV</v>
      </c>
      <c r="C680" s="348" t="str">
        <f>IF(MID('[1]22'!C$6,4,1)=" ",'[1]22'!C$6,IF(MID('[1]22'!C$6,2,1)=" ",TRIM(RIGHT('[1]22'!C$6,LEN('[1]22'!C$6)-2))&amp;" "&amp;LEFT('[1]22'!C$6,1),'[1]22'!C$6))</f>
        <v>Herbert B</v>
      </c>
      <c r="D680" s="342" t="s">
        <v>286</v>
      </c>
      <c r="E680" s="349">
        <v>41924</v>
      </c>
      <c r="F680" s="344">
        <v>5</v>
      </c>
      <c r="G680" s="344">
        <v>2</v>
      </c>
      <c r="H680" s="342" t="str">
        <f>TEXT(G680,"0")&amp;" "&amp;B680</f>
        <v>2 Spangle AOSV</v>
      </c>
    </row>
    <row r="681" spans="2:6" ht="12" outlineLevel="1">
      <c r="B681" s="348"/>
      <c r="C681" s="350" t="s">
        <v>408</v>
      </c>
      <c r="E681" s="349"/>
      <c r="F681" s="344">
        <f>SUBTOTAL(9,F680:F680)</f>
        <v>5</v>
      </c>
    </row>
    <row r="682" spans="1:8" ht="12" outlineLevel="2">
      <c r="A682" s="351">
        <v>22</v>
      </c>
      <c r="B682" s="352" t="s">
        <v>687</v>
      </c>
      <c r="C682" s="352" t="s">
        <v>378</v>
      </c>
      <c r="D682" s="353" t="s">
        <v>208</v>
      </c>
      <c r="E682" s="354">
        <v>42169</v>
      </c>
      <c r="F682" s="355">
        <v>5</v>
      </c>
      <c r="G682" s="355">
        <v>2</v>
      </c>
      <c r="H682" s="353" t="s">
        <v>689</v>
      </c>
    </row>
    <row r="683" spans="1:8" ht="12" outlineLevel="1">
      <c r="A683" s="351"/>
      <c r="B683" s="352"/>
      <c r="C683" s="356" t="s">
        <v>380</v>
      </c>
      <c r="D683" s="353"/>
      <c r="E683" s="354"/>
      <c r="F683" s="355">
        <f>SUBTOTAL(9,F682:F682)</f>
        <v>5</v>
      </c>
      <c r="G683" s="355"/>
      <c r="H683" s="353"/>
    </row>
    <row r="684" spans="1:8" ht="12" outlineLevel="2">
      <c r="A684" s="341">
        <v>22</v>
      </c>
      <c r="B684" s="342" t="s">
        <v>687</v>
      </c>
      <c r="C684" s="342" t="s">
        <v>340</v>
      </c>
      <c r="D684" s="342" t="s">
        <v>290</v>
      </c>
      <c r="E684" s="343">
        <v>42064</v>
      </c>
      <c r="F684" s="344">
        <v>5</v>
      </c>
      <c r="G684" s="344">
        <v>2</v>
      </c>
      <c r="H684" s="342" t="s">
        <v>689</v>
      </c>
    </row>
    <row r="685" spans="3:6" ht="12" outlineLevel="1">
      <c r="C685" s="347" t="s">
        <v>342</v>
      </c>
      <c r="E685" s="343"/>
      <c r="F685" s="344">
        <f>SUBTOTAL(9,F684:F684)</f>
        <v>5</v>
      </c>
    </row>
    <row r="686" spans="1:8" ht="12" outlineLevel="2">
      <c r="A686" s="341">
        <v>22</v>
      </c>
      <c r="B686" s="348" t="str">
        <f>VLOOKUP(A686,'[1]Data'!$O$4:$P$31,2)</f>
        <v>Spangle AOSV</v>
      </c>
      <c r="C686" s="348" t="str">
        <f>IF(MID('[1]22'!C$5,4,1)=" ",'[1]22'!C$5,IF(MID('[1]22'!C$5,2,1)=" ",TRIM(RIGHT('[1]22'!C$5,LEN('[1]22'!C$5)-2))&amp;" "&amp;LEFT('[1]22'!C$5,1),'[1]22'!C$5))</f>
        <v>Rowe A</v>
      </c>
      <c r="D686" s="342" t="s">
        <v>286</v>
      </c>
      <c r="E686" s="349">
        <v>41924</v>
      </c>
      <c r="F686" s="344">
        <v>6</v>
      </c>
      <c r="G686" s="344">
        <v>1</v>
      </c>
      <c r="H686" s="342" t="str">
        <f>TEXT(G686,"0")&amp;" "&amp;B686</f>
        <v>1 Spangle AOSV</v>
      </c>
    </row>
    <row r="687" spans="2:6" ht="12" outlineLevel="1">
      <c r="B687" s="348"/>
      <c r="C687" s="350" t="s">
        <v>224</v>
      </c>
      <c r="E687" s="349"/>
      <c r="F687" s="344">
        <f>SUBTOTAL(9,F686:F686)</f>
        <v>6</v>
      </c>
    </row>
    <row r="688" spans="1:8" ht="12" outlineLevel="2">
      <c r="A688" s="341">
        <v>22</v>
      </c>
      <c r="B688" s="348" t="str">
        <f>VLOOKUP(A688,'[1]Data'!$O$4:$P$31,2)</f>
        <v>Spangle AOSV</v>
      </c>
      <c r="C688" s="348" t="str">
        <f>IF(MID('[1]22'!C$7,4,1)=" ",'[1]22'!C$7,IF(MID('[1]22'!C$7,2,1)=" ",TRIM(RIGHT('[1]22'!C$7,LEN('[1]22'!C$7)-2))&amp;" "&amp;LEFT('[1]22'!C$7,1),'[1]22'!C$7))</f>
        <v>Sheppard &amp; Flanagan</v>
      </c>
      <c r="D688" s="342" t="s">
        <v>286</v>
      </c>
      <c r="E688" s="349">
        <v>41924</v>
      </c>
      <c r="F688" s="344">
        <v>4</v>
      </c>
      <c r="G688" s="344">
        <v>3</v>
      </c>
      <c r="H688" s="342" t="str">
        <f>TEXT(G688,"0")&amp;" "&amp;B688</f>
        <v>3 Spangle AOSV</v>
      </c>
    </row>
    <row r="689" spans="2:6" ht="12" outlineLevel="1">
      <c r="B689" s="348"/>
      <c r="C689" s="350" t="s">
        <v>282</v>
      </c>
      <c r="E689" s="349"/>
      <c r="F689" s="344">
        <f>SUBTOTAL(9,F688:F688)</f>
        <v>4</v>
      </c>
    </row>
    <row r="690" spans="1:8" ht="12" outlineLevel="2">
      <c r="A690" s="341">
        <v>22</v>
      </c>
      <c r="B690" s="348" t="str">
        <f>VLOOKUP(A690,'[1]Data'!$O$4:$P$31,2)</f>
        <v>Spangle AOSV</v>
      </c>
      <c r="C690" s="348" t="str">
        <f>IF(MID('[1]22'!C$10,4,1)=" ",'[1]22'!C$10,IF(MID('[1]22'!C$10,2,1)=" ",TRIM(RIGHT('[1]22'!C$10,LEN('[1]22'!C$10)-2))&amp;" "&amp;LEFT('[1]22'!C$10,1),'[1]22'!C$10))</f>
        <v>Smith J</v>
      </c>
      <c r="D690" s="342" t="s">
        <v>286</v>
      </c>
      <c r="E690" s="349">
        <v>41924</v>
      </c>
      <c r="F690" s="344">
        <v>1</v>
      </c>
      <c r="G690" s="344">
        <v>6</v>
      </c>
      <c r="H690" s="342" t="str">
        <f>TEXT(G690,"0")&amp;" "&amp;B690</f>
        <v>6 Spangle AOSV</v>
      </c>
    </row>
    <row r="691" spans="2:6" ht="12" outlineLevel="1">
      <c r="B691" s="348"/>
      <c r="C691" s="350" t="s">
        <v>1219</v>
      </c>
      <c r="E691" s="349"/>
      <c r="F691" s="344">
        <f>SUBTOTAL(9,F690:F690)</f>
        <v>1</v>
      </c>
    </row>
    <row r="692" spans="1:8" ht="12" outlineLevel="2">
      <c r="A692" s="341">
        <v>22</v>
      </c>
      <c r="B692" s="342" t="s">
        <v>687</v>
      </c>
      <c r="C692" s="342" t="s">
        <v>106</v>
      </c>
      <c r="D692" s="342" t="s">
        <v>290</v>
      </c>
      <c r="E692" s="343">
        <v>42064</v>
      </c>
      <c r="F692" s="344">
        <v>3</v>
      </c>
      <c r="G692" s="344">
        <v>4</v>
      </c>
      <c r="H692" s="342" t="s">
        <v>690</v>
      </c>
    </row>
    <row r="693" spans="1:8" ht="12" outlineLevel="2">
      <c r="A693" s="341">
        <v>22</v>
      </c>
      <c r="B693" s="342" t="s">
        <v>687</v>
      </c>
      <c r="C693" s="342" t="s">
        <v>106</v>
      </c>
      <c r="D693" s="342" t="s">
        <v>290</v>
      </c>
      <c r="E693" s="343">
        <v>42064</v>
      </c>
      <c r="F693" s="344">
        <v>1</v>
      </c>
      <c r="G693" s="344">
        <v>6</v>
      </c>
      <c r="H693" s="342" t="s">
        <v>691</v>
      </c>
    </row>
    <row r="694" spans="3:6" ht="12" outlineLevel="1">
      <c r="C694" s="347" t="s">
        <v>107</v>
      </c>
      <c r="E694" s="343"/>
      <c r="F694" s="344">
        <f>SUBTOTAL(9,F692:F693)</f>
        <v>4</v>
      </c>
    </row>
    <row r="695" spans="1:8" ht="12" outlineLevel="2">
      <c r="A695" s="341">
        <v>22</v>
      </c>
      <c r="B695" s="342" t="s">
        <v>687</v>
      </c>
      <c r="C695" s="342" t="s">
        <v>1737</v>
      </c>
      <c r="D695" s="342" t="s">
        <v>290</v>
      </c>
      <c r="E695" s="343">
        <v>42064</v>
      </c>
      <c r="F695" s="344">
        <v>4</v>
      </c>
      <c r="G695" s="344">
        <v>3</v>
      </c>
      <c r="H695" s="342" t="s">
        <v>692</v>
      </c>
    </row>
    <row r="696" spans="3:6" ht="12" outlineLevel="1">
      <c r="C696" s="347" t="s">
        <v>1739</v>
      </c>
      <c r="E696" s="343"/>
      <c r="F696" s="344">
        <f>SUBTOTAL(9,F695:F695)</f>
        <v>4</v>
      </c>
    </row>
    <row r="697" spans="1:8" ht="12" outlineLevel="2">
      <c r="A697" s="341">
        <v>23</v>
      </c>
      <c r="B697" s="342" t="s">
        <v>696</v>
      </c>
      <c r="C697" s="342" t="s">
        <v>297</v>
      </c>
      <c r="D697" s="342" t="s">
        <v>290</v>
      </c>
      <c r="E697" s="343">
        <v>42064</v>
      </c>
      <c r="F697" s="344">
        <v>6</v>
      </c>
      <c r="G697" s="344">
        <v>1</v>
      </c>
      <c r="H697" s="342" t="s">
        <v>701</v>
      </c>
    </row>
    <row r="698" spans="1:8" ht="12" outlineLevel="2">
      <c r="A698" s="341">
        <v>23</v>
      </c>
      <c r="B698" s="342" t="s">
        <v>696</v>
      </c>
      <c r="C698" s="342" t="s">
        <v>297</v>
      </c>
      <c r="D698" s="342" t="s">
        <v>290</v>
      </c>
      <c r="E698" s="343">
        <v>42064</v>
      </c>
      <c r="F698" s="344">
        <v>1</v>
      </c>
      <c r="G698" s="344">
        <v>6</v>
      </c>
      <c r="H698" s="342" t="s">
        <v>702</v>
      </c>
    </row>
    <row r="699" spans="3:6" ht="12" outlineLevel="1">
      <c r="C699" s="347" t="s">
        <v>298</v>
      </c>
      <c r="E699" s="343"/>
      <c r="F699" s="344">
        <f>SUBTOTAL(9,F697:F698)</f>
        <v>7</v>
      </c>
    </row>
    <row r="700" spans="1:8" ht="12" outlineLevel="2">
      <c r="A700" s="341">
        <v>23</v>
      </c>
      <c r="B700" s="342" t="s">
        <v>696</v>
      </c>
      <c r="C700" s="342" t="s">
        <v>85</v>
      </c>
      <c r="D700" s="342" t="s">
        <v>290</v>
      </c>
      <c r="E700" s="343">
        <v>42064</v>
      </c>
      <c r="F700" s="344">
        <v>2</v>
      </c>
      <c r="G700" s="344">
        <v>5</v>
      </c>
      <c r="H700" s="342" t="s">
        <v>698</v>
      </c>
    </row>
    <row r="701" spans="1:8" ht="12" outlineLevel="2">
      <c r="A701" s="351">
        <v>23</v>
      </c>
      <c r="B701" s="352" t="s">
        <v>696</v>
      </c>
      <c r="C701" s="352" t="s">
        <v>117</v>
      </c>
      <c r="D701" s="353" t="s">
        <v>208</v>
      </c>
      <c r="E701" s="354">
        <v>42169</v>
      </c>
      <c r="F701" s="355">
        <v>1</v>
      </c>
      <c r="G701" s="355">
        <v>6</v>
      </c>
      <c r="H701" s="353" t="s">
        <v>702</v>
      </c>
    </row>
    <row r="702" spans="1:8" ht="12" outlineLevel="1">
      <c r="A702" s="351"/>
      <c r="B702" s="352"/>
      <c r="C702" s="356" t="s">
        <v>87</v>
      </c>
      <c r="D702" s="353"/>
      <c r="E702" s="354"/>
      <c r="F702" s="355">
        <f>SUBTOTAL(9,F700:F701)</f>
        <v>3</v>
      </c>
      <c r="G702" s="355"/>
      <c r="H702" s="353"/>
    </row>
    <row r="703" spans="1:8" ht="12" outlineLevel="2">
      <c r="A703" s="351">
        <v>23</v>
      </c>
      <c r="B703" s="352" t="s">
        <v>696</v>
      </c>
      <c r="C703" s="352" t="s">
        <v>154</v>
      </c>
      <c r="D703" s="353" t="s">
        <v>208</v>
      </c>
      <c r="E703" s="354">
        <v>42169</v>
      </c>
      <c r="F703" s="355">
        <v>5</v>
      </c>
      <c r="G703" s="355">
        <v>2</v>
      </c>
      <c r="H703" s="353" t="s">
        <v>699</v>
      </c>
    </row>
    <row r="704" spans="1:8" ht="12" outlineLevel="2">
      <c r="A704" s="351">
        <v>23</v>
      </c>
      <c r="B704" s="352" t="s">
        <v>696</v>
      </c>
      <c r="C704" s="352" t="s">
        <v>154</v>
      </c>
      <c r="D704" s="353" t="s">
        <v>242</v>
      </c>
      <c r="E704" s="354">
        <v>42176</v>
      </c>
      <c r="F704" s="355">
        <v>4</v>
      </c>
      <c r="G704" s="355">
        <v>3</v>
      </c>
      <c r="H704" s="353" t="s">
        <v>700</v>
      </c>
    </row>
    <row r="705" spans="1:8" ht="12" outlineLevel="1">
      <c r="A705" s="351"/>
      <c r="B705" s="352"/>
      <c r="C705" s="356" t="s">
        <v>155</v>
      </c>
      <c r="D705" s="353"/>
      <c r="E705" s="354"/>
      <c r="F705" s="355">
        <f>SUBTOTAL(9,F703:F704)</f>
        <v>9</v>
      </c>
      <c r="G705" s="355"/>
      <c r="H705" s="353"/>
    </row>
    <row r="706" spans="1:8" ht="12" outlineLevel="2">
      <c r="A706" s="341">
        <v>23</v>
      </c>
      <c r="B706" s="348" t="str">
        <f>VLOOKUP(A706,'[1]Data'!$O$4:$P$31,2)</f>
        <v>Dominant Pied</v>
      </c>
      <c r="C706" s="348" t="str">
        <f>IF(MID('[1]23'!C$7,4,1)=" ",'[1]23'!C$7,IF(MID('[1]23'!C$7,2,1)=" ",TRIM(RIGHT('[1]23'!C$7,LEN('[1]23'!C$7)-2))&amp;" "&amp;LEFT('[1]23'!C$7,1),'[1]23'!C$7))</f>
        <v>Leong J</v>
      </c>
      <c r="D706" s="342" t="s">
        <v>286</v>
      </c>
      <c r="E706" s="349">
        <v>41924</v>
      </c>
      <c r="F706" s="344">
        <f>VLOOKUP(G706,'[1]Data'!$U$4:$V$9,2,FALSE)</f>
        <v>4</v>
      </c>
      <c r="G706" s="344">
        <v>3</v>
      </c>
      <c r="H706" s="342" t="str">
        <f>TEXT(G706,"0")&amp;" "&amp;B706</f>
        <v>3 Dominant Pied</v>
      </c>
    </row>
    <row r="707" spans="1:8" ht="12" outlineLevel="2">
      <c r="A707" s="341">
        <v>23</v>
      </c>
      <c r="B707" s="348" t="str">
        <f>VLOOKUP(A707,'[1]Data'!$O$4:$P$31,2)</f>
        <v>Dominant Pied</v>
      </c>
      <c r="C707" s="348" t="str">
        <f>IF(MID('[1]23'!C$6,4,1)=" ",'[1]23'!C$6,IF(MID('[1]23'!C$6,2,1)=" ",TRIM(RIGHT('[1]23'!C$6,LEN('[1]23'!C$6)-2))&amp;" "&amp;LEFT('[1]23'!C$6,1),'[1]23'!C$6))</f>
        <v>Leong J</v>
      </c>
      <c r="D707" s="342" t="s">
        <v>286</v>
      </c>
      <c r="E707" s="349">
        <v>41924</v>
      </c>
      <c r="F707" s="344">
        <f>VLOOKUP(G707,'[1]Data'!$U$4:$V$9,2,FALSE)</f>
        <v>5</v>
      </c>
      <c r="G707" s="344">
        <v>2</v>
      </c>
      <c r="H707" s="342" t="str">
        <f>TEXT(G707,"0")&amp;" "&amp;B707</f>
        <v>2 Dominant Pied</v>
      </c>
    </row>
    <row r="708" spans="1:8" ht="12" outlineLevel="2">
      <c r="A708" s="341">
        <v>23</v>
      </c>
      <c r="B708" s="348" t="str">
        <f>VLOOKUP(A708,'[1]Data'!$O$4:$P$31,2)</f>
        <v>Dominant Pied</v>
      </c>
      <c r="C708" s="348" t="str">
        <f>IF(MID('[1]23'!C$5,4,1)=" ",'[1]23'!C$5,IF(MID('[1]23'!C$5,2,1)=" ",TRIM(RIGHT('[1]23'!C$5,LEN('[1]23'!C$5)-2))&amp;" "&amp;LEFT('[1]23'!C$5,1),'[1]23'!C$5))</f>
        <v>Leong J</v>
      </c>
      <c r="D708" s="342" t="s">
        <v>286</v>
      </c>
      <c r="E708" s="349">
        <v>41924</v>
      </c>
      <c r="F708" s="344">
        <f>VLOOKUP(G708,'[1]Data'!$U$4:$V$9,2,FALSE)</f>
        <v>6</v>
      </c>
      <c r="G708" s="344">
        <v>1</v>
      </c>
      <c r="H708" s="342" t="str">
        <f>TEXT(G708,"0")&amp;" "&amp;B708</f>
        <v>1 Dominant Pied</v>
      </c>
    </row>
    <row r="709" spans="1:8" s="394" customFormat="1" ht="12" outlineLevel="1">
      <c r="A709" s="375"/>
      <c r="B709" s="395"/>
      <c r="C709" s="395" t="s">
        <v>160</v>
      </c>
      <c r="D709" s="393" t="s">
        <v>834</v>
      </c>
      <c r="E709" s="396"/>
      <c r="F709" s="378">
        <f>SUBTOTAL(9,F706:F708)</f>
        <v>15</v>
      </c>
      <c r="G709" s="378"/>
      <c r="H709" s="376"/>
    </row>
    <row r="710" spans="1:8" ht="12" outlineLevel="2">
      <c r="A710" s="341">
        <v>23</v>
      </c>
      <c r="B710" s="348" t="str">
        <f>VLOOKUP(A710,'[1]Data'!$O$4:$P$31,2)</f>
        <v>Dominant Pied</v>
      </c>
      <c r="C710" s="348" t="str">
        <f>IF(MID('[1]23'!C$10,4,1)=" ",'[1]23'!C$10,IF(MID('[1]23'!C$10,2,1)=" ",TRIM(RIGHT('[1]23'!C$10,LEN('[1]23'!C$10)-2))&amp;" "&amp;LEFT('[1]23'!C$10,1),'[1]23'!C$10))</f>
        <v>Meney &amp; Muller</v>
      </c>
      <c r="D710" s="342" t="s">
        <v>286</v>
      </c>
      <c r="E710" s="349">
        <v>41924</v>
      </c>
      <c r="F710" s="344">
        <f>VLOOKUP(G710,'[1]Data'!$U$4:$V$9,2,FALSE)</f>
        <v>1</v>
      </c>
      <c r="G710" s="344">
        <v>6</v>
      </c>
      <c r="H710" s="342" t="str">
        <f>TEXT(G710,"0")&amp;" "&amp;B710</f>
        <v>6 Dominant Pied</v>
      </c>
    </row>
    <row r="711" spans="1:8" ht="12" outlineLevel="2">
      <c r="A711" s="341">
        <v>23</v>
      </c>
      <c r="B711" s="348" t="str">
        <f>VLOOKUP(A711,'[1]Data'!$O$4:$P$31,2)</f>
        <v>Dominant Pied</v>
      </c>
      <c r="C711" s="348" t="str">
        <f>IF(MID('[1]23'!C$9,4,1)=" ",'[1]23'!C$9,IF(MID('[1]23'!C$9,2,1)=" ",TRIM(RIGHT('[1]23'!C$9,LEN('[1]23'!C$9)-2))&amp;" "&amp;LEFT('[1]23'!C$9,1),'[1]23'!C$9))</f>
        <v>Meney &amp; Muller</v>
      </c>
      <c r="D711" s="342" t="s">
        <v>286</v>
      </c>
      <c r="E711" s="349">
        <v>41924</v>
      </c>
      <c r="F711" s="344">
        <f>VLOOKUP(G711,'[1]Data'!$U$4:$V$9,2,FALSE)</f>
        <v>2</v>
      </c>
      <c r="G711" s="344">
        <v>5</v>
      </c>
      <c r="H711" s="342" t="str">
        <f>TEXT(G711,"0")&amp;" "&amp;B711</f>
        <v>5 Dominant Pied</v>
      </c>
    </row>
    <row r="712" spans="2:6" ht="12" outlineLevel="1">
      <c r="B712" s="348"/>
      <c r="C712" s="350" t="s">
        <v>380</v>
      </c>
      <c r="E712" s="349"/>
      <c r="F712" s="344">
        <f>SUBTOTAL(9,F710:F711)</f>
        <v>3</v>
      </c>
    </row>
    <row r="713" spans="1:8" ht="12" outlineLevel="2">
      <c r="A713" s="351">
        <v>23</v>
      </c>
      <c r="B713" s="352" t="s">
        <v>696</v>
      </c>
      <c r="C713" s="352" t="s">
        <v>37</v>
      </c>
      <c r="D713" s="353" t="s">
        <v>208</v>
      </c>
      <c r="E713" s="354">
        <v>42169</v>
      </c>
      <c r="F713" s="355">
        <v>2</v>
      </c>
      <c r="G713" s="355">
        <v>5</v>
      </c>
      <c r="H713" s="353" t="s">
        <v>698</v>
      </c>
    </row>
    <row r="714" spans="1:8" ht="12" outlineLevel="1">
      <c r="A714" s="351"/>
      <c r="B714" s="352"/>
      <c r="C714" s="356" t="s">
        <v>38</v>
      </c>
      <c r="D714" s="353"/>
      <c r="E714" s="354"/>
      <c r="F714" s="355">
        <f>SUBTOTAL(9,F713:F713)</f>
        <v>2</v>
      </c>
      <c r="G714" s="355"/>
      <c r="H714" s="353"/>
    </row>
    <row r="715" spans="1:8" ht="12" outlineLevel="2">
      <c r="A715" s="351">
        <v>23</v>
      </c>
      <c r="B715" s="352" t="s">
        <v>696</v>
      </c>
      <c r="C715" s="352" t="s">
        <v>307</v>
      </c>
      <c r="D715" s="353" t="s">
        <v>208</v>
      </c>
      <c r="E715" s="354">
        <v>42169</v>
      </c>
      <c r="F715" s="355">
        <v>4</v>
      </c>
      <c r="G715" s="355">
        <v>3</v>
      </c>
      <c r="H715" s="353" t="s">
        <v>700</v>
      </c>
    </row>
    <row r="716" spans="1:8" ht="12" outlineLevel="1">
      <c r="A716" s="351"/>
      <c r="B716" s="352"/>
      <c r="C716" s="356" t="s">
        <v>224</v>
      </c>
      <c r="D716" s="353"/>
      <c r="E716" s="354"/>
      <c r="F716" s="355">
        <f>SUBTOTAL(9,F715:F715)</f>
        <v>4</v>
      </c>
      <c r="G716" s="355"/>
      <c r="H716" s="353"/>
    </row>
    <row r="717" spans="1:8" ht="12" outlineLevel="2">
      <c r="A717" s="351">
        <v>23</v>
      </c>
      <c r="B717" s="352" t="s">
        <v>696</v>
      </c>
      <c r="C717" s="352" t="s">
        <v>227</v>
      </c>
      <c r="D717" s="353" t="s">
        <v>208</v>
      </c>
      <c r="E717" s="354">
        <v>42169</v>
      </c>
      <c r="F717" s="355">
        <v>3</v>
      </c>
      <c r="G717" s="355">
        <v>4</v>
      </c>
      <c r="H717" s="353" t="s">
        <v>697</v>
      </c>
    </row>
    <row r="718" spans="1:8" ht="12" outlineLevel="1">
      <c r="A718" s="351"/>
      <c r="B718" s="352"/>
      <c r="C718" s="356" t="s">
        <v>228</v>
      </c>
      <c r="D718" s="353"/>
      <c r="E718" s="354"/>
      <c r="F718" s="355">
        <f>SUBTOTAL(9,F717:F717)</f>
        <v>3</v>
      </c>
      <c r="G718" s="355"/>
      <c r="H718" s="353"/>
    </row>
    <row r="719" spans="1:8" ht="12" outlineLevel="2">
      <c r="A719" s="341">
        <v>23</v>
      </c>
      <c r="B719" s="348" t="str">
        <f>VLOOKUP(A719,'[1]Data'!$O$4:$P$31,2)</f>
        <v>Dominant Pied</v>
      </c>
      <c r="C719" s="348" t="str">
        <f>IF(MID('[1]23'!C$8,4,1)=" ",'[1]23'!C$8,IF(MID('[1]23'!C$8,2,1)=" ",TRIM(RIGHT('[1]23'!C$8,LEN('[1]23'!C$8)-2))&amp;" "&amp;LEFT('[1]23'!C$8,1),'[1]23'!C$8))</f>
        <v>Sheppard &amp; Flanagan</v>
      </c>
      <c r="D719" s="342" t="s">
        <v>286</v>
      </c>
      <c r="E719" s="349">
        <v>41924</v>
      </c>
      <c r="F719" s="344">
        <f>VLOOKUP(G719,'[1]Data'!$U$4:$V$9,2,FALSE)</f>
        <v>3</v>
      </c>
      <c r="G719" s="344">
        <v>4</v>
      </c>
      <c r="H719" s="342" t="str">
        <f>TEXT(G719,"0")&amp;" "&amp;B719</f>
        <v>4 Dominant Pied</v>
      </c>
    </row>
    <row r="720" spans="1:8" ht="12" outlineLevel="2">
      <c r="A720" s="351">
        <v>23</v>
      </c>
      <c r="B720" s="352" t="s">
        <v>696</v>
      </c>
      <c r="C720" s="352" t="s">
        <v>277</v>
      </c>
      <c r="D720" s="353" t="s">
        <v>208</v>
      </c>
      <c r="E720" s="354">
        <v>42169</v>
      </c>
      <c r="F720" s="355">
        <v>6</v>
      </c>
      <c r="G720" s="355">
        <v>1</v>
      </c>
      <c r="H720" s="353" t="s">
        <v>701</v>
      </c>
    </row>
    <row r="721" spans="1:8" ht="12" outlineLevel="2">
      <c r="A721" s="351">
        <v>23</v>
      </c>
      <c r="B721" s="352" t="s">
        <v>696</v>
      </c>
      <c r="C721" s="352" t="s">
        <v>277</v>
      </c>
      <c r="D721" s="353" t="s">
        <v>242</v>
      </c>
      <c r="E721" s="354">
        <v>42176</v>
      </c>
      <c r="F721" s="355">
        <v>5</v>
      </c>
      <c r="G721" s="355">
        <v>2</v>
      </c>
      <c r="H721" s="353" t="s">
        <v>699</v>
      </c>
    </row>
    <row r="722" spans="1:8" ht="12" outlineLevel="1">
      <c r="A722" s="351"/>
      <c r="B722" s="352"/>
      <c r="C722" s="356" t="s">
        <v>282</v>
      </c>
      <c r="D722" s="353"/>
      <c r="E722" s="354"/>
      <c r="F722" s="355">
        <f>SUBTOTAL(9,F719:F721)</f>
        <v>14</v>
      </c>
      <c r="G722" s="355"/>
      <c r="H722" s="353"/>
    </row>
    <row r="723" spans="1:8" ht="12" outlineLevel="2">
      <c r="A723" s="341">
        <v>23</v>
      </c>
      <c r="B723" s="342" t="s">
        <v>696</v>
      </c>
      <c r="C723" s="342" t="s">
        <v>106</v>
      </c>
      <c r="D723" s="342" t="s">
        <v>290</v>
      </c>
      <c r="E723" s="343">
        <v>42064</v>
      </c>
      <c r="F723" s="344">
        <v>4</v>
      </c>
      <c r="G723" s="344">
        <v>3</v>
      </c>
      <c r="H723" s="342" t="s">
        <v>700</v>
      </c>
    </row>
    <row r="724" spans="3:6" ht="12" outlineLevel="1">
      <c r="C724" s="347" t="s">
        <v>107</v>
      </c>
      <c r="E724" s="343"/>
      <c r="F724" s="344">
        <f>SUBTOTAL(9,F723:F723)</f>
        <v>4</v>
      </c>
    </row>
    <row r="725" spans="1:8" ht="12" outlineLevel="2">
      <c r="A725" s="341">
        <v>23</v>
      </c>
      <c r="B725" s="342" t="s">
        <v>696</v>
      </c>
      <c r="C725" s="342" t="s">
        <v>49</v>
      </c>
      <c r="D725" s="342" t="s">
        <v>290</v>
      </c>
      <c r="E725" s="343">
        <v>42064</v>
      </c>
      <c r="F725" s="344">
        <v>3</v>
      </c>
      <c r="G725" s="344">
        <v>4</v>
      </c>
      <c r="H725" s="342" t="s">
        <v>697</v>
      </c>
    </row>
    <row r="726" spans="3:6" ht="12" outlineLevel="1">
      <c r="C726" s="347" t="s">
        <v>50</v>
      </c>
      <c r="E726" s="343"/>
      <c r="F726" s="344">
        <f>SUBTOTAL(9,F725:F725)</f>
        <v>3</v>
      </c>
    </row>
    <row r="727" spans="1:8" ht="12" outlineLevel="2">
      <c r="A727" s="341">
        <v>23</v>
      </c>
      <c r="B727" s="342" t="s">
        <v>696</v>
      </c>
      <c r="C727" s="342" t="s">
        <v>74</v>
      </c>
      <c r="D727" s="342" t="s">
        <v>290</v>
      </c>
      <c r="E727" s="343">
        <v>42064</v>
      </c>
      <c r="F727" s="344">
        <v>5</v>
      </c>
      <c r="G727" s="344">
        <v>2</v>
      </c>
      <c r="H727" s="342" t="s">
        <v>699</v>
      </c>
    </row>
    <row r="728" spans="3:6" ht="12" outlineLevel="1">
      <c r="C728" s="347" t="s">
        <v>75</v>
      </c>
      <c r="E728" s="343"/>
      <c r="F728" s="344">
        <f>SUBTOTAL(9,F727:F727)</f>
        <v>5</v>
      </c>
    </row>
    <row r="729" spans="1:8" ht="12" outlineLevel="2">
      <c r="A729" s="341">
        <v>24</v>
      </c>
      <c r="B729" s="342" t="s">
        <v>703</v>
      </c>
      <c r="C729" s="342" t="s">
        <v>254</v>
      </c>
      <c r="D729" s="342" t="s">
        <v>290</v>
      </c>
      <c r="E729" s="343">
        <v>42064</v>
      </c>
      <c r="F729" s="344">
        <v>4</v>
      </c>
      <c r="G729" s="344">
        <v>3</v>
      </c>
      <c r="H729" s="342" t="s">
        <v>707</v>
      </c>
    </row>
    <row r="730" spans="3:6" ht="12" outlineLevel="1">
      <c r="C730" s="347" t="s">
        <v>255</v>
      </c>
      <c r="E730" s="343"/>
      <c r="F730" s="344">
        <f>SUBTOTAL(9,F729:F729)</f>
        <v>4</v>
      </c>
    </row>
    <row r="731" spans="1:8" ht="12" outlineLevel="2">
      <c r="A731" s="351">
        <v>24</v>
      </c>
      <c r="B731" s="352" t="s">
        <v>703</v>
      </c>
      <c r="C731" s="352" t="s">
        <v>4</v>
      </c>
      <c r="D731" s="353" t="s">
        <v>208</v>
      </c>
      <c r="E731" s="354">
        <v>42169</v>
      </c>
      <c r="F731" s="355">
        <v>4</v>
      </c>
      <c r="G731" s="355">
        <v>3</v>
      </c>
      <c r="H731" s="353" t="s">
        <v>707</v>
      </c>
    </row>
    <row r="732" spans="1:8" ht="12" outlineLevel="1">
      <c r="A732" s="351"/>
      <c r="B732" s="352"/>
      <c r="C732" s="356" t="s">
        <v>5</v>
      </c>
      <c r="D732" s="353"/>
      <c r="E732" s="354"/>
      <c r="F732" s="355">
        <f>SUBTOTAL(9,F731:F731)</f>
        <v>4</v>
      </c>
      <c r="G732" s="355"/>
      <c r="H732" s="353"/>
    </row>
    <row r="733" spans="1:8" ht="12" outlineLevel="2">
      <c r="A733" s="341">
        <v>24</v>
      </c>
      <c r="B733" s="342" t="s">
        <v>703</v>
      </c>
      <c r="C733" s="342" t="s">
        <v>951</v>
      </c>
      <c r="D733" s="342" t="s">
        <v>290</v>
      </c>
      <c r="E733" s="343">
        <v>42064</v>
      </c>
      <c r="F733" s="344">
        <v>6</v>
      </c>
      <c r="G733" s="344">
        <v>1</v>
      </c>
      <c r="H733" s="342" t="s">
        <v>708</v>
      </c>
    </row>
    <row r="734" spans="1:8" ht="12" outlineLevel="2">
      <c r="A734" s="351">
        <v>24</v>
      </c>
      <c r="B734" s="352" t="s">
        <v>703</v>
      </c>
      <c r="C734" s="352" t="s">
        <v>951</v>
      </c>
      <c r="D734" s="353" t="s">
        <v>208</v>
      </c>
      <c r="E734" s="354">
        <v>42169</v>
      </c>
      <c r="F734" s="355">
        <v>2</v>
      </c>
      <c r="G734" s="355">
        <v>5</v>
      </c>
      <c r="H734" s="353" t="s">
        <v>709</v>
      </c>
    </row>
    <row r="735" spans="1:8" ht="12" outlineLevel="1">
      <c r="A735" s="351"/>
      <c r="B735" s="352"/>
      <c r="C735" s="356" t="s">
        <v>953</v>
      </c>
      <c r="D735" s="353"/>
      <c r="E735" s="354"/>
      <c r="F735" s="355">
        <f>SUBTOTAL(9,F733:F734)</f>
        <v>8</v>
      </c>
      <c r="G735" s="355"/>
      <c r="H735" s="353"/>
    </row>
    <row r="736" spans="1:8" ht="12" outlineLevel="2">
      <c r="A736" s="341">
        <v>24</v>
      </c>
      <c r="B736" s="348" t="str">
        <f>VLOOKUP(A736,'[1]Data'!$O$4:$P$31,2)</f>
        <v>Recessive Pied</v>
      </c>
      <c r="C736" s="348" t="str">
        <f>IF(MID('[1]24'!C$10,4,1)=" ",'[1]24'!C$10,IF(MID('[1]24'!C$10,2,1)=" ",TRIM(RIGHT('[1]24'!C$10,LEN('[1]24'!C$10)-2))&amp;" "&amp;LEFT('[1]24'!C$10,1),'[1]24'!C$10))</f>
        <v>Hall M</v>
      </c>
      <c r="D736" s="342" t="s">
        <v>286</v>
      </c>
      <c r="E736" s="349">
        <v>41924</v>
      </c>
      <c r="F736" s="344">
        <f>VLOOKUP(G736,'[1]Data'!$U$4:$V$9,2,FALSE)</f>
        <v>1</v>
      </c>
      <c r="G736" s="344">
        <v>6</v>
      </c>
      <c r="H736" s="342" t="str">
        <f>TEXT(G736,"0")&amp;" "&amp;B736</f>
        <v>6 Recessive Pied</v>
      </c>
    </row>
    <row r="737" spans="1:8" ht="12" outlineLevel="2">
      <c r="A737" s="341">
        <v>24</v>
      </c>
      <c r="B737" s="348" t="str">
        <f>VLOOKUP(A737,'[1]Data'!$O$4:$P$31,2)</f>
        <v>Recessive Pied</v>
      </c>
      <c r="C737" s="348" t="str">
        <f>IF(MID('[1]24'!C$9,4,1)=" ",'[1]24'!C$9,IF(MID('[1]24'!C$9,2,1)=" ",TRIM(RIGHT('[1]24'!C$9,LEN('[1]24'!C$9)-2))&amp;" "&amp;LEFT('[1]24'!C$9,1),'[1]24'!C$9))</f>
        <v>Hall M</v>
      </c>
      <c r="D737" s="342" t="s">
        <v>286</v>
      </c>
      <c r="E737" s="349">
        <v>41924</v>
      </c>
      <c r="F737" s="344">
        <f>VLOOKUP(G737,'[1]Data'!$U$4:$V$9,2,FALSE)</f>
        <v>2</v>
      </c>
      <c r="G737" s="344">
        <v>5</v>
      </c>
      <c r="H737" s="342" t="str">
        <f>TEXT(G737,"0")&amp;" "&amp;B737</f>
        <v>5 Recessive Pied</v>
      </c>
    </row>
    <row r="738" spans="2:6" ht="12" outlineLevel="1">
      <c r="B738" s="348"/>
      <c r="C738" s="350" t="s">
        <v>67</v>
      </c>
      <c r="E738" s="349"/>
      <c r="F738" s="344">
        <f>SUBTOTAL(9,F736:F737)</f>
        <v>3</v>
      </c>
    </row>
    <row r="739" spans="1:8" ht="12" outlineLevel="2">
      <c r="A739" s="341">
        <v>24</v>
      </c>
      <c r="B739" s="348" t="str">
        <f>VLOOKUP(A739,'[1]Data'!$O$4:$P$31,2)</f>
        <v>Recessive Pied</v>
      </c>
      <c r="C739" s="348" t="str">
        <f>IF(MID('[1]24'!C$5,4,1)=" ",'[1]24'!C$5,IF(MID('[1]24'!C$5,2,1)=" ",TRIM(RIGHT('[1]24'!C$5,LEN('[1]24'!C$5)-2))&amp;" "&amp;LEFT('[1]24'!C$5,1),'[1]24'!C$5))</f>
        <v>M &amp; R Randall</v>
      </c>
      <c r="D739" s="342" t="s">
        <v>286</v>
      </c>
      <c r="E739" s="349">
        <v>41924</v>
      </c>
      <c r="F739" s="344">
        <f>VLOOKUP(G739,'[1]Data'!$U$4:$V$9,2,FALSE)</f>
        <v>6</v>
      </c>
      <c r="G739" s="344">
        <v>1</v>
      </c>
      <c r="H739" s="342" t="str">
        <f>TEXT(G739,"0")&amp;" "&amp;B739</f>
        <v>1 Recessive Pied</v>
      </c>
    </row>
    <row r="740" spans="2:6" ht="12" outlineLevel="1">
      <c r="B740" s="348"/>
      <c r="C740" s="350" t="s">
        <v>1684</v>
      </c>
      <c r="E740" s="349"/>
      <c r="F740" s="344">
        <f>SUBTOTAL(9,F739:F739)</f>
        <v>6</v>
      </c>
    </row>
    <row r="741" spans="1:8" ht="12" outlineLevel="2">
      <c r="A741" s="351">
        <v>24</v>
      </c>
      <c r="B741" s="352" t="s">
        <v>703</v>
      </c>
      <c r="C741" s="352" t="s">
        <v>1645</v>
      </c>
      <c r="D741" s="353" t="s">
        <v>208</v>
      </c>
      <c r="E741" s="354">
        <v>42169</v>
      </c>
      <c r="F741" s="355">
        <v>6</v>
      </c>
      <c r="G741" s="355">
        <v>1</v>
      </c>
      <c r="H741" s="353" t="s">
        <v>708</v>
      </c>
    </row>
    <row r="742" spans="1:8" ht="12" outlineLevel="1">
      <c r="A742" s="351"/>
      <c r="B742" s="352"/>
      <c r="C742" s="356" t="s">
        <v>1648</v>
      </c>
      <c r="D742" s="353"/>
      <c r="E742" s="354"/>
      <c r="F742" s="355">
        <f>SUBTOTAL(9,F741:F741)</f>
        <v>6</v>
      </c>
      <c r="G742" s="355"/>
      <c r="H742" s="353"/>
    </row>
    <row r="743" spans="1:8" ht="12" outlineLevel="2">
      <c r="A743" s="341">
        <v>24</v>
      </c>
      <c r="B743" s="348" t="str">
        <f>VLOOKUP(A743,'[1]Data'!$O$4:$P$31,2)</f>
        <v>Recessive Pied</v>
      </c>
      <c r="C743" s="348" t="s">
        <v>117</v>
      </c>
      <c r="D743" s="342" t="s">
        <v>286</v>
      </c>
      <c r="E743" s="349">
        <v>41924</v>
      </c>
      <c r="F743" s="344">
        <f>VLOOKUP(G743,'[1]Data'!$U$4:$V$9,2,FALSE)</f>
        <v>3</v>
      </c>
      <c r="G743" s="344">
        <v>4</v>
      </c>
      <c r="H743" s="342" t="str">
        <f>TEXT(G743,"0")&amp;" "&amp;B743</f>
        <v>4 Recessive Pied</v>
      </c>
    </row>
    <row r="744" spans="1:8" ht="12" outlineLevel="2">
      <c r="A744" s="341">
        <v>24</v>
      </c>
      <c r="B744" s="348" t="str">
        <f>VLOOKUP(A744,'[1]Data'!$O$4:$P$31,2)</f>
        <v>Recessive Pied</v>
      </c>
      <c r="C744" s="348" t="s">
        <v>85</v>
      </c>
      <c r="D744" s="342" t="s">
        <v>286</v>
      </c>
      <c r="E744" s="349">
        <v>41924</v>
      </c>
      <c r="F744" s="344">
        <f>VLOOKUP(G744,'[1]Data'!$U$4:$V$9,2,FALSE)</f>
        <v>5</v>
      </c>
      <c r="G744" s="344">
        <v>2</v>
      </c>
      <c r="H744" s="342" t="str">
        <f>TEXT(G744,"0")&amp;" "&amp;B744</f>
        <v>2 Recessive Pied</v>
      </c>
    </row>
    <row r="745" spans="1:8" ht="12" outlineLevel="2">
      <c r="A745" s="341">
        <v>24</v>
      </c>
      <c r="B745" s="342" t="s">
        <v>703</v>
      </c>
      <c r="C745" s="342" t="s">
        <v>85</v>
      </c>
      <c r="D745" s="342" t="s">
        <v>290</v>
      </c>
      <c r="E745" s="343">
        <v>42064</v>
      </c>
      <c r="F745" s="344">
        <v>5</v>
      </c>
      <c r="G745" s="344">
        <v>2</v>
      </c>
      <c r="H745" s="342" t="s">
        <v>706</v>
      </c>
    </row>
    <row r="746" spans="1:8" ht="12" outlineLevel="2">
      <c r="A746" s="351">
        <v>24</v>
      </c>
      <c r="B746" s="352" t="s">
        <v>703</v>
      </c>
      <c r="C746" s="352" t="s">
        <v>117</v>
      </c>
      <c r="D746" s="353" t="s">
        <v>208</v>
      </c>
      <c r="E746" s="354">
        <v>42169</v>
      </c>
      <c r="F746" s="355">
        <v>5</v>
      </c>
      <c r="G746" s="355">
        <v>2</v>
      </c>
      <c r="H746" s="353" t="s">
        <v>706</v>
      </c>
    </row>
    <row r="747" spans="1:8" s="394" customFormat="1" ht="12" outlineLevel="1">
      <c r="A747" s="380"/>
      <c r="B747" s="381"/>
      <c r="C747" s="381" t="s">
        <v>814</v>
      </c>
      <c r="D747" s="393" t="s">
        <v>834</v>
      </c>
      <c r="E747" s="382"/>
      <c r="F747" s="383">
        <f>SUBTOTAL(9,F743:F746)</f>
        <v>18</v>
      </c>
      <c r="G747" s="383"/>
      <c r="H747" s="384"/>
    </row>
    <row r="748" spans="1:8" ht="12" outlineLevel="2">
      <c r="A748" s="351">
        <v>24</v>
      </c>
      <c r="B748" s="352" t="s">
        <v>703</v>
      </c>
      <c r="C748" s="352" t="s">
        <v>284</v>
      </c>
      <c r="D748" s="353" t="s">
        <v>208</v>
      </c>
      <c r="E748" s="354">
        <v>42169</v>
      </c>
      <c r="F748" s="355">
        <v>3</v>
      </c>
      <c r="G748" s="355">
        <v>4</v>
      </c>
      <c r="H748" s="353" t="s">
        <v>705</v>
      </c>
    </row>
    <row r="749" spans="1:8" ht="12" outlineLevel="1">
      <c r="A749" s="351"/>
      <c r="B749" s="352"/>
      <c r="C749" s="356" t="s">
        <v>285</v>
      </c>
      <c r="D749" s="353"/>
      <c r="E749" s="354"/>
      <c r="F749" s="355">
        <f>SUBTOTAL(9,F748:F748)</f>
        <v>3</v>
      </c>
      <c r="G749" s="355"/>
      <c r="H749" s="353"/>
    </row>
    <row r="750" spans="1:8" ht="12" outlineLevel="2">
      <c r="A750" s="351">
        <v>24</v>
      </c>
      <c r="B750" s="352" t="s">
        <v>703</v>
      </c>
      <c r="C750" s="352" t="s">
        <v>74</v>
      </c>
      <c r="D750" s="353" t="s">
        <v>208</v>
      </c>
      <c r="E750" s="354">
        <v>42169</v>
      </c>
      <c r="F750" s="355">
        <v>1</v>
      </c>
      <c r="G750" s="355">
        <v>6</v>
      </c>
      <c r="H750" s="353" t="s">
        <v>704</v>
      </c>
    </row>
    <row r="751" spans="1:8" ht="12" outlineLevel="2">
      <c r="A751" s="351">
        <v>24</v>
      </c>
      <c r="B751" s="352" t="s">
        <v>703</v>
      </c>
      <c r="C751" s="352" t="s">
        <v>74</v>
      </c>
      <c r="D751" s="353" t="s">
        <v>242</v>
      </c>
      <c r="E751" s="354">
        <v>42176</v>
      </c>
      <c r="F751" s="355">
        <v>4</v>
      </c>
      <c r="G751" s="355">
        <v>3</v>
      </c>
      <c r="H751" s="353" t="s">
        <v>707</v>
      </c>
    </row>
    <row r="752" spans="1:8" ht="12" outlineLevel="1">
      <c r="A752" s="351"/>
      <c r="B752" s="352"/>
      <c r="C752" s="356" t="s">
        <v>75</v>
      </c>
      <c r="D752" s="353"/>
      <c r="E752" s="354"/>
      <c r="F752" s="355">
        <f>SUBTOTAL(9,F750:F751)</f>
        <v>5</v>
      </c>
      <c r="G752" s="355"/>
      <c r="H752" s="353"/>
    </row>
    <row r="753" spans="1:8" ht="12" outlineLevel="2">
      <c r="A753" s="341">
        <v>24</v>
      </c>
      <c r="B753" s="342" t="s">
        <v>703</v>
      </c>
      <c r="C753" s="342" t="s">
        <v>287</v>
      </c>
      <c r="D753" s="342" t="s">
        <v>290</v>
      </c>
      <c r="E753" s="343">
        <v>42064</v>
      </c>
      <c r="F753" s="344">
        <v>3</v>
      </c>
      <c r="G753" s="344">
        <v>4</v>
      </c>
      <c r="H753" s="342" t="s">
        <v>705</v>
      </c>
    </row>
    <row r="754" spans="1:8" ht="12" outlineLevel="2">
      <c r="A754" s="341">
        <v>24</v>
      </c>
      <c r="B754" s="342" t="s">
        <v>703</v>
      </c>
      <c r="C754" s="342" t="s">
        <v>287</v>
      </c>
      <c r="D754" s="342" t="s">
        <v>290</v>
      </c>
      <c r="E754" s="343">
        <v>42064</v>
      </c>
      <c r="F754" s="344">
        <v>2</v>
      </c>
      <c r="G754" s="344">
        <v>5</v>
      </c>
      <c r="H754" s="342" t="s">
        <v>709</v>
      </c>
    </row>
    <row r="755" spans="3:6" ht="12" outlineLevel="1">
      <c r="C755" s="347" t="s">
        <v>288</v>
      </c>
      <c r="E755" s="343"/>
      <c r="F755" s="344">
        <f>SUBTOTAL(9,F753:F754)</f>
        <v>5</v>
      </c>
    </row>
    <row r="756" spans="1:8" ht="12" outlineLevel="2">
      <c r="A756" s="341">
        <v>24</v>
      </c>
      <c r="B756" s="342" t="s">
        <v>703</v>
      </c>
      <c r="C756" s="342" t="s">
        <v>25</v>
      </c>
      <c r="D756" s="342" t="s">
        <v>290</v>
      </c>
      <c r="E756" s="343">
        <v>42064</v>
      </c>
      <c r="F756" s="344">
        <v>1</v>
      </c>
      <c r="G756" s="344">
        <v>6</v>
      </c>
      <c r="H756" s="342" t="s">
        <v>704</v>
      </c>
    </row>
    <row r="757" spans="3:6" ht="12" outlineLevel="1">
      <c r="C757" s="347" t="s">
        <v>1253</v>
      </c>
      <c r="E757" s="343"/>
      <c r="F757" s="344">
        <f>SUBTOTAL(9,F756:F756)</f>
        <v>1</v>
      </c>
    </row>
    <row r="758" spans="1:8" ht="12" outlineLevel="2">
      <c r="A758" s="341">
        <v>24</v>
      </c>
      <c r="B758" s="348" t="str">
        <f>VLOOKUP(A758,'[1]Data'!$O$4:$P$31,2)</f>
        <v>Recessive Pied</v>
      </c>
      <c r="C758" s="348" t="str">
        <f>IF(MID('[1]24'!C$7,4,1)=" ",'[1]24'!C$7,IF(MID('[1]24'!C$7,2,1)=" ",TRIM(RIGHT('[1]24'!C$7,LEN('[1]24'!C$7)-2))&amp;" "&amp;LEFT('[1]24'!C$7,1),'[1]24'!C$7))</f>
        <v>Wright J</v>
      </c>
      <c r="D758" s="342" t="s">
        <v>286</v>
      </c>
      <c r="E758" s="349">
        <v>41924</v>
      </c>
      <c r="F758" s="344">
        <v>4</v>
      </c>
      <c r="G758" s="344">
        <v>3</v>
      </c>
      <c r="H758" s="342" t="str">
        <f>TEXT(G758,"0")&amp;" "&amp;B758</f>
        <v>3 Recessive Pied</v>
      </c>
    </row>
    <row r="759" spans="2:6" ht="12" outlineLevel="1">
      <c r="B759" s="348"/>
      <c r="C759" s="350" t="s">
        <v>112</v>
      </c>
      <c r="E759" s="349"/>
      <c r="F759" s="344">
        <f>SUBTOTAL(9,F758:F758)</f>
        <v>4</v>
      </c>
    </row>
    <row r="760" spans="1:8" ht="12" outlineLevel="2">
      <c r="A760" s="351">
        <v>25</v>
      </c>
      <c r="B760" s="352" t="s">
        <v>710</v>
      </c>
      <c r="C760" s="352" t="s">
        <v>1314</v>
      </c>
      <c r="D760" s="353" t="s">
        <v>208</v>
      </c>
      <c r="E760" s="354">
        <v>42169</v>
      </c>
      <c r="F760" s="355">
        <v>6</v>
      </c>
      <c r="G760" s="355">
        <v>1</v>
      </c>
      <c r="H760" s="353" t="s">
        <v>711</v>
      </c>
    </row>
    <row r="761" spans="1:8" ht="12" outlineLevel="2">
      <c r="A761" s="351">
        <v>25</v>
      </c>
      <c r="B761" s="352" t="s">
        <v>710</v>
      </c>
      <c r="C761" s="352" t="s">
        <v>1314</v>
      </c>
      <c r="D761" s="353" t="s">
        <v>242</v>
      </c>
      <c r="E761" s="354">
        <v>42176</v>
      </c>
      <c r="F761" s="355">
        <v>6</v>
      </c>
      <c r="G761" s="355">
        <v>1</v>
      </c>
      <c r="H761" s="353" t="s">
        <v>711</v>
      </c>
    </row>
    <row r="762" spans="1:8" ht="12" outlineLevel="1">
      <c r="A762" s="351"/>
      <c r="B762" s="352"/>
      <c r="C762" s="356" t="s">
        <v>1315</v>
      </c>
      <c r="D762" s="353"/>
      <c r="E762" s="354"/>
      <c r="F762" s="355">
        <f>SUBTOTAL(9,F760:F761)</f>
        <v>12</v>
      </c>
      <c r="G762" s="355"/>
      <c r="H762" s="353"/>
    </row>
    <row r="763" spans="1:8" ht="12" outlineLevel="2">
      <c r="A763" s="351">
        <v>25</v>
      </c>
      <c r="B763" s="352" t="s">
        <v>710</v>
      </c>
      <c r="C763" s="352" t="s">
        <v>1699</v>
      </c>
      <c r="D763" s="353" t="s">
        <v>208</v>
      </c>
      <c r="E763" s="354">
        <v>42169</v>
      </c>
      <c r="F763" s="355">
        <v>5</v>
      </c>
      <c r="G763" s="355">
        <v>2</v>
      </c>
      <c r="H763" s="353" t="s">
        <v>714</v>
      </c>
    </row>
    <row r="764" spans="1:8" ht="12" outlineLevel="1">
      <c r="A764" s="351"/>
      <c r="B764" s="352"/>
      <c r="C764" s="356" t="s">
        <v>1700</v>
      </c>
      <c r="D764" s="353"/>
      <c r="E764" s="354"/>
      <c r="F764" s="355">
        <f>SUBTOTAL(9,F763:F763)</f>
        <v>5</v>
      </c>
      <c r="G764" s="355"/>
      <c r="H764" s="353"/>
    </row>
    <row r="765" spans="1:8" ht="12" outlineLevel="2">
      <c r="A765" s="341">
        <v>25</v>
      </c>
      <c r="B765" s="342" t="s">
        <v>710</v>
      </c>
      <c r="C765" s="342" t="s">
        <v>972</v>
      </c>
      <c r="D765" s="342" t="s">
        <v>290</v>
      </c>
      <c r="E765" s="343">
        <v>42064</v>
      </c>
      <c r="F765" s="344">
        <v>4</v>
      </c>
      <c r="G765" s="344">
        <v>3</v>
      </c>
      <c r="H765" s="342" t="s">
        <v>715</v>
      </c>
    </row>
    <row r="766" spans="3:6" ht="12" outlineLevel="1">
      <c r="C766" s="347" t="s">
        <v>973</v>
      </c>
      <c r="E766" s="343"/>
      <c r="F766" s="344">
        <f>SUBTOTAL(9,F765:F765)</f>
        <v>4</v>
      </c>
    </row>
    <row r="767" spans="1:8" ht="12" outlineLevel="2">
      <c r="A767" s="341">
        <v>25</v>
      </c>
      <c r="B767" s="342" t="s">
        <v>710</v>
      </c>
      <c r="C767" s="342" t="s">
        <v>390</v>
      </c>
      <c r="D767" s="342" t="s">
        <v>290</v>
      </c>
      <c r="E767" s="343">
        <v>42064</v>
      </c>
      <c r="F767" s="344">
        <v>6</v>
      </c>
      <c r="G767" s="344">
        <v>1</v>
      </c>
      <c r="H767" s="342" t="s">
        <v>711</v>
      </c>
    </row>
    <row r="768" spans="1:8" ht="12" outlineLevel="2">
      <c r="A768" s="341">
        <v>25</v>
      </c>
      <c r="B768" s="342" t="s">
        <v>710</v>
      </c>
      <c r="C768" s="342" t="s">
        <v>390</v>
      </c>
      <c r="D768" s="342" t="s">
        <v>290</v>
      </c>
      <c r="E768" s="343">
        <v>42064</v>
      </c>
      <c r="F768" s="344">
        <v>5</v>
      </c>
      <c r="G768" s="344">
        <v>2</v>
      </c>
      <c r="H768" s="342" t="s">
        <v>714</v>
      </c>
    </row>
    <row r="769" spans="1:8" ht="12" outlineLevel="2">
      <c r="A769" s="341">
        <v>25</v>
      </c>
      <c r="B769" s="342" t="s">
        <v>710</v>
      </c>
      <c r="C769" s="342" t="s">
        <v>390</v>
      </c>
      <c r="D769" s="342" t="s">
        <v>290</v>
      </c>
      <c r="E769" s="343">
        <v>42064</v>
      </c>
      <c r="F769" s="344">
        <v>3</v>
      </c>
      <c r="G769" s="344">
        <v>4</v>
      </c>
      <c r="H769" s="342" t="s">
        <v>716</v>
      </c>
    </row>
    <row r="770" spans="1:8" ht="12" outlineLevel="2">
      <c r="A770" s="341">
        <v>25</v>
      </c>
      <c r="B770" s="348" t="s">
        <v>710</v>
      </c>
      <c r="C770" s="348" t="s">
        <v>390</v>
      </c>
      <c r="D770" s="342" t="s">
        <v>286</v>
      </c>
      <c r="E770" s="349">
        <v>41924</v>
      </c>
      <c r="F770" s="344">
        <v>1</v>
      </c>
      <c r="G770" s="344">
        <v>6</v>
      </c>
      <c r="H770" s="342" t="s">
        <v>713</v>
      </c>
    </row>
    <row r="771" spans="1:8" ht="12" outlineLevel="2">
      <c r="A771" s="351">
        <v>25</v>
      </c>
      <c r="B771" s="352" t="s">
        <v>710</v>
      </c>
      <c r="C771" s="352" t="s">
        <v>390</v>
      </c>
      <c r="D771" s="353" t="s">
        <v>208</v>
      </c>
      <c r="E771" s="354">
        <v>42169</v>
      </c>
      <c r="F771" s="355">
        <v>3</v>
      </c>
      <c r="G771" s="355">
        <v>4</v>
      </c>
      <c r="H771" s="353" t="s">
        <v>716</v>
      </c>
    </row>
    <row r="772" spans="1:8" s="394" customFormat="1" ht="12" outlineLevel="1">
      <c r="A772" s="380"/>
      <c r="B772" s="381"/>
      <c r="C772" s="381" t="s">
        <v>391</v>
      </c>
      <c r="D772" s="393" t="s">
        <v>834</v>
      </c>
      <c r="E772" s="382"/>
      <c r="F772" s="383">
        <f>SUBTOTAL(9,F767:F771)</f>
        <v>18</v>
      </c>
      <c r="G772" s="383"/>
      <c r="H772" s="384"/>
    </row>
    <row r="773" spans="1:8" ht="12" outlineLevel="2">
      <c r="A773" s="341">
        <v>25</v>
      </c>
      <c r="B773" s="348" t="s">
        <v>710</v>
      </c>
      <c r="C773" s="348" t="s">
        <v>1263</v>
      </c>
      <c r="D773" s="342" t="s">
        <v>286</v>
      </c>
      <c r="E773" s="349">
        <v>41924</v>
      </c>
      <c r="F773" s="344">
        <v>5</v>
      </c>
      <c r="G773" s="344">
        <v>2</v>
      </c>
      <c r="H773" s="342" t="s">
        <v>714</v>
      </c>
    </row>
    <row r="774" spans="1:8" ht="12" outlineLevel="2">
      <c r="A774" s="341">
        <v>25</v>
      </c>
      <c r="B774" s="348" t="s">
        <v>710</v>
      </c>
      <c r="C774" s="348" t="s">
        <v>1263</v>
      </c>
      <c r="D774" s="342" t="s">
        <v>286</v>
      </c>
      <c r="E774" s="349">
        <v>41924</v>
      </c>
      <c r="F774" s="344">
        <v>2</v>
      </c>
      <c r="G774" s="344">
        <v>5</v>
      </c>
      <c r="H774" s="342" t="s">
        <v>712</v>
      </c>
    </row>
    <row r="775" spans="2:6" ht="12" outlineLevel="1">
      <c r="B775" s="348"/>
      <c r="C775" s="350" t="s">
        <v>1264</v>
      </c>
      <c r="E775" s="349"/>
      <c r="F775" s="344">
        <f>SUBTOTAL(9,F773:F774)</f>
        <v>7</v>
      </c>
    </row>
    <row r="776" spans="1:8" ht="12" outlineLevel="2">
      <c r="A776" s="341">
        <v>25</v>
      </c>
      <c r="B776" s="342" t="s">
        <v>710</v>
      </c>
      <c r="C776" s="342" t="s">
        <v>227</v>
      </c>
      <c r="D776" s="342" t="s">
        <v>290</v>
      </c>
      <c r="E776" s="343">
        <v>42064</v>
      </c>
      <c r="F776" s="344">
        <v>1</v>
      </c>
      <c r="G776" s="344">
        <v>6</v>
      </c>
      <c r="H776" s="342" t="s">
        <v>713</v>
      </c>
    </row>
    <row r="777" spans="1:8" ht="12" outlineLevel="2">
      <c r="A777" s="351">
        <v>25</v>
      </c>
      <c r="B777" s="352" t="s">
        <v>710</v>
      </c>
      <c r="C777" s="352" t="s">
        <v>227</v>
      </c>
      <c r="D777" s="353" t="s">
        <v>208</v>
      </c>
      <c r="E777" s="354">
        <v>42169</v>
      </c>
      <c r="F777" s="355">
        <v>1</v>
      </c>
      <c r="G777" s="355">
        <v>6</v>
      </c>
      <c r="H777" s="353" t="s">
        <v>713</v>
      </c>
    </row>
    <row r="778" spans="1:8" ht="12" outlineLevel="1">
      <c r="A778" s="351"/>
      <c r="B778" s="352"/>
      <c r="C778" s="356" t="s">
        <v>228</v>
      </c>
      <c r="D778" s="353"/>
      <c r="E778" s="354"/>
      <c r="F778" s="355">
        <f>SUBTOTAL(9,F776:F777)</f>
        <v>2</v>
      </c>
      <c r="G778" s="355"/>
      <c r="H778" s="353"/>
    </row>
    <row r="779" spans="1:8" ht="12" outlineLevel="2">
      <c r="A779" s="341">
        <v>25</v>
      </c>
      <c r="B779" s="348" t="s">
        <v>710</v>
      </c>
      <c r="C779" s="348" t="s">
        <v>225</v>
      </c>
      <c r="D779" s="342" t="s">
        <v>286</v>
      </c>
      <c r="E779" s="349">
        <v>41924</v>
      </c>
      <c r="F779" s="344">
        <v>4</v>
      </c>
      <c r="G779" s="344">
        <v>3</v>
      </c>
      <c r="H779" s="342" t="s">
        <v>715</v>
      </c>
    </row>
    <row r="780" spans="2:6" ht="12" outlineLevel="1">
      <c r="B780" s="348"/>
      <c r="C780" s="350" t="s">
        <v>226</v>
      </c>
      <c r="E780" s="349"/>
      <c r="F780" s="344">
        <f>SUBTOTAL(9,F779:F779)</f>
        <v>4</v>
      </c>
    </row>
    <row r="781" spans="1:8" ht="12" outlineLevel="2">
      <c r="A781" s="341">
        <v>25</v>
      </c>
      <c r="B781" s="348" t="s">
        <v>710</v>
      </c>
      <c r="C781" s="348" t="s">
        <v>277</v>
      </c>
      <c r="D781" s="342" t="s">
        <v>286</v>
      </c>
      <c r="E781" s="349">
        <v>41924</v>
      </c>
      <c r="F781" s="344">
        <v>6</v>
      </c>
      <c r="G781" s="344">
        <v>1</v>
      </c>
      <c r="H781" s="342" t="s">
        <v>711</v>
      </c>
    </row>
    <row r="782" spans="1:8" ht="12" outlineLevel="2">
      <c r="A782" s="341">
        <v>25</v>
      </c>
      <c r="B782" s="348" t="s">
        <v>710</v>
      </c>
      <c r="C782" s="348" t="s">
        <v>277</v>
      </c>
      <c r="D782" s="342" t="s">
        <v>286</v>
      </c>
      <c r="E782" s="349">
        <v>41924</v>
      </c>
      <c r="F782" s="344">
        <v>3</v>
      </c>
      <c r="G782" s="344">
        <v>4</v>
      </c>
      <c r="H782" s="342" t="s">
        <v>716</v>
      </c>
    </row>
    <row r="783" spans="1:8" ht="12" outlineLevel="2">
      <c r="A783" s="351">
        <v>25</v>
      </c>
      <c r="B783" s="352" t="s">
        <v>710</v>
      </c>
      <c r="C783" s="352" t="s">
        <v>277</v>
      </c>
      <c r="D783" s="353" t="s">
        <v>208</v>
      </c>
      <c r="E783" s="354">
        <v>42169</v>
      </c>
      <c r="F783" s="355">
        <v>4</v>
      </c>
      <c r="G783" s="355">
        <v>3</v>
      </c>
      <c r="H783" s="353" t="s">
        <v>715</v>
      </c>
    </row>
    <row r="784" spans="1:8" ht="12" outlineLevel="1">
      <c r="A784" s="351"/>
      <c r="B784" s="352"/>
      <c r="C784" s="356" t="s">
        <v>282</v>
      </c>
      <c r="D784" s="353"/>
      <c r="E784" s="354"/>
      <c r="F784" s="355">
        <f>SUBTOTAL(9,F781:F783)</f>
        <v>13</v>
      </c>
      <c r="G784" s="355"/>
      <c r="H784" s="353"/>
    </row>
    <row r="785" spans="1:8" ht="12" outlineLevel="2">
      <c r="A785" s="341">
        <v>25</v>
      </c>
      <c r="B785" s="342" t="s">
        <v>710</v>
      </c>
      <c r="C785" s="342" t="s">
        <v>1378</v>
      </c>
      <c r="D785" s="342" t="s">
        <v>290</v>
      </c>
      <c r="E785" s="343">
        <v>42064</v>
      </c>
      <c r="F785" s="344">
        <v>2</v>
      </c>
      <c r="G785" s="344">
        <v>5</v>
      </c>
      <c r="H785" s="342" t="s">
        <v>712</v>
      </c>
    </row>
    <row r="786" spans="1:8" ht="12" outlineLevel="2">
      <c r="A786" s="351">
        <v>25</v>
      </c>
      <c r="B786" s="352" t="s">
        <v>710</v>
      </c>
      <c r="C786" s="352" t="s">
        <v>1378</v>
      </c>
      <c r="D786" s="353" t="s">
        <v>208</v>
      </c>
      <c r="E786" s="354">
        <v>42169</v>
      </c>
      <c r="F786" s="355">
        <v>2</v>
      </c>
      <c r="G786" s="355">
        <v>5</v>
      </c>
      <c r="H786" s="353" t="s">
        <v>712</v>
      </c>
    </row>
    <row r="787" spans="1:8" ht="12" outlineLevel="1">
      <c r="A787" s="351"/>
      <c r="B787" s="352"/>
      <c r="C787" s="356" t="s">
        <v>1383</v>
      </c>
      <c r="D787" s="353"/>
      <c r="E787" s="354"/>
      <c r="F787" s="355">
        <f>SUBTOTAL(9,F785:F786)</f>
        <v>4</v>
      </c>
      <c r="G787" s="355"/>
      <c r="H787" s="353"/>
    </row>
    <row r="788" spans="1:8" ht="12" outlineLevel="2">
      <c r="A788" s="341">
        <v>26</v>
      </c>
      <c r="B788" s="342" t="s">
        <v>718</v>
      </c>
      <c r="C788" s="342" t="s">
        <v>742</v>
      </c>
      <c r="D788" s="342" t="s">
        <v>290</v>
      </c>
      <c r="E788" s="343">
        <v>42064</v>
      </c>
      <c r="F788" s="344">
        <v>1</v>
      </c>
      <c r="G788" s="344">
        <v>6</v>
      </c>
      <c r="H788" s="342" t="s">
        <v>720</v>
      </c>
    </row>
    <row r="789" spans="3:6" ht="12" outlineLevel="1">
      <c r="C789" s="347" t="s">
        <v>743</v>
      </c>
      <c r="E789" s="343"/>
      <c r="F789" s="344">
        <f>SUBTOTAL(9,F788:F788)</f>
        <v>1</v>
      </c>
    </row>
    <row r="790" spans="1:8" ht="12" outlineLevel="2">
      <c r="A790" s="341">
        <v>26</v>
      </c>
      <c r="B790" s="342" t="s">
        <v>718</v>
      </c>
      <c r="C790" s="342" t="s">
        <v>972</v>
      </c>
      <c r="D790" s="342" t="s">
        <v>290</v>
      </c>
      <c r="E790" s="343">
        <v>42064</v>
      </c>
      <c r="F790" s="344">
        <v>3</v>
      </c>
      <c r="G790" s="344">
        <v>4</v>
      </c>
      <c r="H790" s="342" t="s">
        <v>724</v>
      </c>
    </row>
    <row r="791" spans="3:6" ht="12" outlineLevel="1">
      <c r="C791" s="347" t="s">
        <v>973</v>
      </c>
      <c r="E791" s="343"/>
      <c r="F791" s="344">
        <f>SUBTOTAL(9,F790:F790)</f>
        <v>3</v>
      </c>
    </row>
    <row r="792" spans="1:8" ht="12" outlineLevel="2">
      <c r="A792" s="341">
        <v>26</v>
      </c>
      <c r="B792" s="342" t="s">
        <v>718</v>
      </c>
      <c r="C792" s="342" t="s">
        <v>76</v>
      </c>
      <c r="D792" s="342" t="s">
        <v>290</v>
      </c>
      <c r="E792" s="343">
        <v>42064</v>
      </c>
      <c r="F792" s="344">
        <v>6</v>
      </c>
      <c r="G792" s="344">
        <v>1</v>
      </c>
      <c r="H792" s="342" t="s">
        <v>719</v>
      </c>
    </row>
    <row r="793" spans="3:6" ht="12" outlineLevel="1">
      <c r="C793" s="347" t="s">
        <v>77</v>
      </c>
      <c r="E793" s="343"/>
      <c r="F793" s="344">
        <f>SUBTOTAL(9,F792:F792)</f>
        <v>6</v>
      </c>
    </row>
    <row r="794" spans="1:8" ht="12" outlineLevel="2">
      <c r="A794" s="351">
        <v>26</v>
      </c>
      <c r="B794" s="352" t="s">
        <v>718</v>
      </c>
      <c r="C794" s="352" t="s">
        <v>124</v>
      </c>
      <c r="D794" s="353" t="s">
        <v>208</v>
      </c>
      <c r="E794" s="354">
        <v>42169</v>
      </c>
      <c r="F794" s="355">
        <v>1</v>
      </c>
      <c r="G794" s="355">
        <v>6</v>
      </c>
      <c r="H794" s="353" t="s">
        <v>720</v>
      </c>
    </row>
    <row r="795" spans="1:8" ht="12" outlineLevel="1">
      <c r="A795" s="351"/>
      <c r="B795" s="352"/>
      <c r="C795" s="356" t="s">
        <v>125</v>
      </c>
      <c r="D795" s="353"/>
      <c r="E795" s="354"/>
      <c r="F795" s="355">
        <f>SUBTOTAL(9,F794:F794)</f>
        <v>1</v>
      </c>
      <c r="G795" s="355"/>
      <c r="H795" s="353"/>
    </row>
    <row r="796" spans="1:8" ht="12" outlineLevel="2">
      <c r="A796" s="341">
        <v>26</v>
      </c>
      <c r="B796" s="342" t="s">
        <v>718</v>
      </c>
      <c r="C796" s="342" t="s">
        <v>66</v>
      </c>
      <c r="D796" s="342" t="s">
        <v>290</v>
      </c>
      <c r="E796" s="343">
        <v>42064</v>
      </c>
      <c r="F796" s="344">
        <v>4</v>
      </c>
      <c r="G796" s="344">
        <v>3</v>
      </c>
      <c r="H796" s="342" t="s">
        <v>723</v>
      </c>
    </row>
    <row r="797" spans="3:6" ht="12" outlineLevel="1">
      <c r="C797" s="347" t="s">
        <v>67</v>
      </c>
      <c r="E797" s="343"/>
      <c r="F797" s="344">
        <f>SUBTOTAL(9,F796:F796)</f>
        <v>4</v>
      </c>
    </row>
    <row r="798" spans="1:8" ht="12" outlineLevel="2">
      <c r="A798" s="351">
        <v>26</v>
      </c>
      <c r="B798" s="352" t="s">
        <v>718</v>
      </c>
      <c r="C798" s="352" t="s">
        <v>158</v>
      </c>
      <c r="D798" s="353" t="s">
        <v>208</v>
      </c>
      <c r="E798" s="354">
        <v>42169</v>
      </c>
      <c r="F798" s="355">
        <v>6</v>
      </c>
      <c r="G798" s="355">
        <v>1</v>
      </c>
      <c r="H798" s="353" t="s">
        <v>719</v>
      </c>
    </row>
    <row r="799" spans="1:8" ht="12" outlineLevel="2">
      <c r="A799" s="351">
        <v>26</v>
      </c>
      <c r="B799" s="352" t="s">
        <v>718</v>
      </c>
      <c r="C799" s="352" t="s">
        <v>158</v>
      </c>
      <c r="D799" s="353" t="s">
        <v>208</v>
      </c>
      <c r="E799" s="354">
        <v>42169</v>
      </c>
      <c r="F799" s="355">
        <v>2</v>
      </c>
      <c r="G799" s="355">
        <v>5</v>
      </c>
      <c r="H799" s="353" t="s">
        <v>721</v>
      </c>
    </row>
    <row r="800" spans="1:8" ht="12" outlineLevel="1">
      <c r="A800" s="351"/>
      <c r="B800" s="352"/>
      <c r="C800" s="356" t="s">
        <v>160</v>
      </c>
      <c r="D800" s="353"/>
      <c r="E800" s="354"/>
      <c r="F800" s="355">
        <f>SUBTOTAL(9,F798:F799)</f>
        <v>8</v>
      </c>
      <c r="G800" s="355"/>
      <c r="H800" s="353"/>
    </row>
    <row r="801" spans="1:8" ht="12" outlineLevel="2">
      <c r="A801" s="341">
        <v>26</v>
      </c>
      <c r="B801" s="342" t="s">
        <v>718</v>
      </c>
      <c r="C801" s="342" t="s">
        <v>93</v>
      </c>
      <c r="D801" s="342" t="s">
        <v>290</v>
      </c>
      <c r="E801" s="343">
        <v>42064</v>
      </c>
      <c r="F801" s="344">
        <v>2</v>
      </c>
      <c r="G801" s="344">
        <v>5</v>
      </c>
      <c r="H801" s="342" t="s">
        <v>721</v>
      </c>
    </row>
    <row r="802" spans="3:6" ht="12" outlineLevel="1">
      <c r="C802" s="347" t="s">
        <v>94</v>
      </c>
      <c r="E802" s="343"/>
      <c r="F802" s="344">
        <f>SUBTOTAL(9,F801:F801)</f>
        <v>2</v>
      </c>
    </row>
    <row r="803" spans="1:8" ht="12" outlineLevel="2">
      <c r="A803" s="351">
        <v>26</v>
      </c>
      <c r="B803" s="352" t="s">
        <v>718</v>
      </c>
      <c r="C803" s="352" t="s">
        <v>941</v>
      </c>
      <c r="D803" s="353" t="s">
        <v>208</v>
      </c>
      <c r="E803" s="354">
        <v>42169</v>
      </c>
      <c r="F803" s="355">
        <v>5</v>
      </c>
      <c r="G803" s="355">
        <v>2</v>
      </c>
      <c r="H803" s="353" t="s">
        <v>722</v>
      </c>
    </row>
    <row r="804" spans="1:8" ht="12" outlineLevel="2">
      <c r="A804" s="351">
        <v>26</v>
      </c>
      <c r="B804" s="352" t="s">
        <v>718</v>
      </c>
      <c r="C804" s="352" t="s">
        <v>941</v>
      </c>
      <c r="D804" s="353" t="s">
        <v>242</v>
      </c>
      <c r="E804" s="354">
        <v>42176</v>
      </c>
      <c r="F804" s="355">
        <v>6</v>
      </c>
      <c r="G804" s="355">
        <v>1</v>
      </c>
      <c r="H804" s="353" t="s">
        <v>719</v>
      </c>
    </row>
    <row r="805" spans="1:8" s="394" customFormat="1" ht="12" outlineLevel="1">
      <c r="A805" s="380"/>
      <c r="B805" s="381"/>
      <c r="C805" s="381" t="s">
        <v>943</v>
      </c>
      <c r="D805" s="393" t="s">
        <v>834</v>
      </c>
      <c r="E805" s="382"/>
      <c r="F805" s="383">
        <f>SUBTOTAL(9,F803:F804)</f>
        <v>11</v>
      </c>
      <c r="G805" s="383"/>
      <c r="H805" s="384"/>
    </row>
    <row r="806" spans="1:8" ht="12" outlineLevel="2">
      <c r="A806" s="351">
        <v>26</v>
      </c>
      <c r="B806" s="352" t="s">
        <v>718</v>
      </c>
      <c r="C806" s="352" t="s">
        <v>227</v>
      </c>
      <c r="D806" s="353" t="s">
        <v>208</v>
      </c>
      <c r="E806" s="354">
        <v>42169</v>
      </c>
      <c r="F806" s="355">
        <v>4</v>
      </c>
      <c r="G806" s="355">
        <v>3</v>
      </c>
      <c r="H806" s="353" t="s">
        <v>723</v>
      </c>
    </row>
    <row r="807" spans="1:8" ht="12" outlineLevel="1">
      <c r="A807" s="351"/>
      <c r="B807" s="352"/>
      <c r="C807" s="356" t="s">
        <v>228</v>
      </c>
      <c r="D807" s="353"/>
      <c r="E807" s="354"/>
      <c r="F807" s="355">
        <f>SUBTOTAL(9,F806:F806)</f>
        <v>4</v>
      </c>
      <c r="G807" s="355"/>
      <c r="H807" s="353"/>
    </row>
    <row r="808" spans="1:8" ht="12" outlineLevel="2">
      <c r="A808" s="351">
        <v>26</v>
      </c>
      <c r="B808" s="352" t="s">
        <v>718</v>
      </c>
      <c r="C808" s="352" t="s">
        <v>128</v>
      </c>
      <c r="D808" s="353" t="s">
        <v>208</v>
      </c>
      <c r="E808" s="354">
        <v>42169</v>
      </c>
      <c r="F808" s="355">
        <v>3</v>
      </c>
      <c r="G808" s="355">
        <v>4</v>
      </c>
      <c r="H808" s="353" t="s">
        <v>724</v>
      </c>
    </row>
    <row r="809" spans="1:8" ht="12" outlineLevel="2">
      <c r="A809" s="351">
        <v>26</v>
      </c>
      <c r="B809" s="352" t="s">
        <v>718</v>
      </c>
      <c r="C809" s="352" t="s">
        <v>128</v>
      </c>
      <c r="D809" s="353" t="s">
        <v>242</v>
      </c>
      <c r="E809" s="354">
        <v>42176</v>
      </c>
      <c r="F809" s="355">
        <v>5</v>
      </c>
      <c r="G809" s="355">
        <v>2</v>
      </c>
      <c r="H809" s="353" t="s">
        <v>722</v>
      </c>
    </row>
    <row r="810" spans="1:8" ht="12" outlineLevel="1">
      <c r="A810" s="351"/>
      <c r="B810" s="352"/>
      <c r="C810" s="356" t="s">
        <v>129</v>
      </c>
      <c r="D810" s="353"/>
      <c r="E810" s="354"/>
      <c r="F810" s="355">
        <f>SUBTOTAL(9,F808:F809)</f>
        <v>8</v>
      </c>
      <c r="G810" s="355"/>
      <c r="H810" s="353"/>
    </row>
    <row r="811" spans="1:8" ht="12" outlineLevel="2">
      <c r="A811" s="341">
        <v>26</v>
      </c>
      <c r="B811" s="342" t="s">
        <v>718</v>
      </c>
      <c r="C811" s="342" t="s">
        <v>106</v>
      </c>
      <c r="D811" s="342" t="s">
        <v>290</v>
      </c>
      <c r="E811" s="343">
        <v>42064</v>
      </c>
      <c r="F811" s="344">
        <v>5</v>
      </c>
      <c r="G811" s="344">
        <v>2</v>
      </c>
      <c r="H811" s="342" t="s">
        <v>722</v>
      </c>
    </row>
    <row r="812" spans="3:6" ht="12" outlineLevel="1">
      <c r="C812" s="347" t="s">
        <v>107</v>
      </c>
      <c r="E812" s="343"/>
      <c r="F812" s="344">
        <f>SUBTOTAL(9,F811:F811)</f>
        <v>5</v>
      </c>
    </row>
    <row r="813" spans="1:8" ht="12" outlineLevel="2">
      <c r="A813" s="341">
        <v>27</v>
      </c>
      <c r="B813" s="342" t="s">
        <v>1272</v>
      </c>
      <c r="C813" s="342" t="s">
        <v>1060</v>
      </c>
      <c r="D813" s="342" t="s">
        <v>290</v>
      </c>
      <c r="E813" s="343">
        <v>42064</v>
      </c>
      <c r="F813" s="344">
        <v>2</v>
      </c>
      <c r="G813" s="344">
        <v>5</v>
      </c>
      <c r="H813" s="342" t="s">
        <v>1265</v>
      </c>
    </row>
    <row r="814" spans="3:6" ht="12" outlineLevel="1">
      <c r="C814" s="347" t="s">
        <v>1061</v>
      </c>
      <c r="E814" s="343"/>
      <c r="F814" s="344">
        <f>SUBTOTAL(9,F813:F813)</f>
        <v>2</v>
      </c>
    </row>
    <row r="815" spans="1:8" ht="12" outlineLevel="2">
      <c r="A815" s="341">
        <v>27</v>
      </c>
      <c r="B815" s="342" t="s">
        <v>1272</v>
      </c>
      <c r="C815" s="342" t="s">
        <v>1316</v>
      </c>
      <c r="D815" s="342" t="s">
        <v>286</v>
      </c>
      <c r="E815" s="349">
        <v>41924</v>
      </c>
      <c r="F815" s="344">
        <v>5</v>
      </c>
      <c r="G815" s="344">
        <v>2</v>
      </c>
      <c r="H815" s="342" t="s">
        <v>1269</v>
      </c>
    </row>
    <row r="816" spans="1:8" ht="12" outlineLevel="2">
      <c r="A816" s="341">
        <v>27</v>
      </c>
      <c r="B816" s="342" t="s">
        <v>1272</v>
      </c>
      <c r="C816" s="342" t="s">
        <v>1316</v>
      </c>
      <c r="D816" s="342" t="s">
        <v>286</v>
      </c>
      <c r="E816" s="349">
        <v>41924</v>
      </c>
      <c r="F816" s="344">
        <v>3</v>
      </c>
      <c r="G816" s="344">
        <v>4</v>
      </c>
      <c r="H816" s="342" t="s">
        <v>1271</v>
      </c>
    </row>
    <row r="817" spans="1:8" ht="12" outlineLevel="2">
      <c r="A817" s="351">
        <v>27</v>
      </c>
      <c r="B817" s="352" t="s">
        <v>1272</v>
      </c>
      <c r="C817" s="352" t="s">
        <v>1316</v>
      </c>
      <c r="D817" s="353" t="s">
        <v>208</v>
      </c>
      <c r="E817" s="354">
        <v>42169</v>
      </c>
      <c r="F817" s="355">
        <v>4</v>
      </c>
      <c r="G817" s="355">
        <v>3</v>
      </c>
      <c r="H817" s="353" t="s">
        <v>1267</v>
      </c>
    </row>
    <row r="818" spans="1:8" ht="12" outlineLevel="2">
      <c r="A818" s="341">
        <v>27</v>
      </c>
      <c r="B818" s="342" t="s">
        <v>1272</v>
      </c>
      <c r="C818" s="342" t="s">
        <v>1316</v>
      </c>
      <c r="D818" s="342" t="s">
        <v>290</v>
      </c>
      <c r="E818" s="343">
        <v>42064</v>
      </c>
      <c r="F818" s="344">
        <v>1</v>
      </c>
      <c r="G818" s="344">
        <v>6</v>
      </c>
      <c r="H818" s="342" t="s">
        <v>1266</v>
      </c>
    </row>
    <row r="819" spans="3:6" ht="12" outlineLevel="1">
      <c r="C819" s="347" t="s">
        <v>1317</v>
      </c>
      <c r="E819" s="343"/>
      <c r="F819" s="344">
        <f>SUBTOTAL(9,F815:F818)</f>
        <v>13</v>
      </c>
    </row>
    <row r="820" spans="1:8" ht="12" outlineLevel="2">
      <c r="A820" s="341">
        <v>27</v>
      </c>
      <c r="B820" s="342" t="s">
        <v>1272</v>
      </c>
      <c r="C820" s="342" t="s">
        <v>568</v>
      </c>
      <c r="D820" s="342" t="s">
        <v>286</v>
      </c>
      <c r="E820" s="349">
        <v>41924</v>
      </c>
      <c r="F820" s="344">
        <v>6</v>
      </c>
      <c r="G820" s="344">
        <v>1</v>
      </c>
      <c r="H820" s="342" t="s">
        <v>1273</v>
      </c>
    </row>
    <row r="821" spans="1:8" ht="12" outlineLevel="2">
      <c r="A821" s="341">
        <v>27</v>
      </c>
      <c r="B821" s="342" t="s">
        <v>1272</v>
      </c>
      <c r="C821" s="342" t="s">
        <v>568</v>
      </c>
      <c r="D821" s="342" t="s">
        <v>286</v>
      </c>
      <c r="E821" s="349">
        <v>41924</v>
      </c>
      <c r="F821" s="344">
        <v>4</v>
      </c>
      <c r="G821" s="344">
        <v>3</v>
      </c>
      <c r="H821" s="342" t="s">
        <v>1267</v>
      </c>
    </row>
    <row r="822" spans="1:8" ht="12" outlineLevel="2">
      <c r="A822" s="341">
        <v>27</v>
      </c>
      <c r="B822" s="342" t="s">
        <v>1272</v>
      </c>
      <c r="C822" s="342" t="s">
        <v>568</v>
      </c>
      <c r="D822" s="342" t="s">
        <v>290</v>
      </c>
      <c r="E822" s="343">
        <v>42064</v>
      </c>
      <c r="F822" s="344">
        <v>5</v>
      </c>
      <c r="G822" s="344">
        <v>2</v>
      </c>
      <c r="H822" s="342" t="s">
        <v>1269</v>
      </c>
    </row>
    <row r="823" spans="1:8" ht="12" outlineLevel="2">
      <c r="A823" s="341">
        <v>27</v>
      </c>
      <c r="B823" s="342" t="s">
        <v>1272</v>
      </c>
      <c r="C823" s="342" t="s">
        <v>568</v>
      </c>
      <c r="D823" s="342" t="s">
        <v>290</v>
      </c>
      <c r="E823" s="343">
        <v>42064</v>
      </c>
      <c r="F823" s="344">
        <v>4</v>
      </c>
      <c r="G823" s="344">
        <v>3</v>
      </c>
      <c r="H823" s="342" t="s">
        <v>1267</v>
      </c>
    </row>
    <row r="824" spans="1:8" ht="12" outlineLevel="2">
      <c r="A824" s="341">
        <v>27</v>
      </c>
      <c r="B824" s="342" t="s">
        <v>1272</v>
      </c>
      <c r="C824" s="342" t="s">
        <v>568</v>
      </c>
      <c r="D824" s="342" t="s">
        <v>290</v>
      </c>
      <c r="E824" s="343">
        <v>42064</v>
      </c>
      <c r="F824" s="344">
        <v>3</v>
      </c>
      <c r="G824" s="344">
        <v>4</v>
      </c>
      <c r="H824" s="342" t="s">
        <v>1271</v>
      </c>
    </row>
    <row r="825" spans="1:8" ht="12" outlineLevel="2">
      <c r="A825" s="351">
        <v>27</v>
      </c>
      <c r="B825" s="352" t="s">
        <v>1272</v>
      </c>
      <c r="C825" s="352" t="s">
        <v>568</v>
      </c>
      <c r="D825" s="353" t="s">
        <v>208</v>
      </c>
      <c r="E825" s="354">
        <v>42169</v>
      </c>
      <c r="F825" s="355">
        <v>6</v>
      </c>
      <c r="G825" s="355">
        <v>1</v>
      </c>
      <c r="H825" s="353" t="s">
        <v>1273</v>
      </c>
    </row>
    <row r="826" spans="1:8" ht="12" outlineLevel="2">
      <c r="A826" s="341">
        <v>27</v>
      </c>
      <c r="B826" s="352" t="s">
        <v>1272</v>
      </c>
      <c r="C826" s="352" t="s">
        <v>568</v>
      </c>
      <c r="D826" s="353" t="s">
        <v>208</v>
      </c>
      <c r="E826" s="354">
        <v>42169</v>
      </c>
      <c r="F826" s="355">
        <v>1</v>
      </c>
      <c r="G826" s="355">
        <v>6</v>
      </c>
      <c r="H826" s="353" t="s">
        <v>1266</v>
      </c>
    </row>
    <row r="827" spans="1:8" ht="12" outlineLevel="2">
      <c r="A827" s="341">
        <v>27</v>
      </c>
      <c r="B827" s="352" t="s">
        <v>1272</v>
      </c>
      <c r="C827" s="352" t="s">
        <v>568</v>
      </c>
      <c r="D827" s="353" t="s">
        <v>242</v>
      </c>
      <c r="E827" s="354">
        <v>42176</v>
      </c>
      <c r="F827" s="355">
        <v>1</v>
      </c>
      <c r="G827" s="355">
        <v>6</v>
      </c>
      <c r="H827" s="353" t="s">
        <v>1266</v>
      </c>
    </row>
    <row r="828" spans="1:8" s="394" customFormat="1" ht="12" outlineLevel="1">
      <c r="A828" s="375"/>
      <c r="B828" s="381"/>
      <c r="C828" s="381" t="s">
        <v>570</v>
      </c>
      <c r="D828" s="393" t="s">
        <v>834</v>
      </c>
      <c r="E828" s="382"/>
      <c r="F828" s="383">
        <f>SUBTOTAL(9,F820:F827)</f>
        <v>30</v>
      </c>
      <c r="G828" s="383"/>
      <c r="H828" s="384"/>
    </row>
    <row r="829" spans="1:8" ht="12" outlineLevel="2">
      <c r="A829" s="341">
        <v>27</v>
      </c>
      <c r="B829" s="342" t="s">
        <v>1272</v>
      </c>
      <c r="C829" s="342" t="s">
        <v>227</v>
      </c>
      <c r="D829" s="342" t="s">
        <v>290</v>
      </c>
      <c r="E829" s="343">
        <v>42064</v>
      </c>
      <c r="F829" s="344">
        <v>6</v>
      </c>
      <c r="G829" s="344">
        <v>1</v>
      </c>
      <c r="H829" s="342" t="s">
        <v>1273</v>
      </c>
    </row>
    <row r="830" spans="1:8" ht="12" outlineLevel="2">
      <c r="A830" s="351">
        <v>27</v>
      </c>
      <c r="B830" s="352" t="s">
        <v>1272</v>
      </c>
      <c r="C830" s="352" t="s">
        <v>227</v>
      </c>
      <c r="D830" s="353" t="s">
        <v>208</v>
      </c>
      <c r="E830" s="354">
        <v>42169</v>
      </c>
      <c r="F830" s="355">
        <v>3</v>
      </c>
      <c r="G830" s="355">
        <v>4</v>
      </c>
      <c r="H830" s="353" t="s">
        <v>1271</v>
      </c>
    </row>
    <row r="831" spans="1:8" ht="12" outlineLevel="2">
      <c r="A831" s="351">
        <v>27</v>
      </c>
      <c r="B831" s="352" t="s">
        <v>1272</v>
      </c>
      <c r="C831" s="352" t="s">
        <v>227</v>
      </c>
      <c r="D831" s="353" t="s">
        <v>208</v>
      </c>
      <c r="E831" s="354">
        <v>42169</v>
      </c>
      <c r="F831" s="355">
        <v>2</v>
      </c>
      <c r="G831" s="355">
        <v>5</v>
      </c>
      <c r="H831" s="353" t="s">
        <v>1265</v>
      </c>
    </row>
    <row r="832" spans="1:8" ht="12" outlineLevel="1">
      <c r="A832" s="351"/>
      <c r="B832" s="352"/>
      <c r="C832" s="356" t="s">
        <v>228</v>
      </c>
      <c r="D832" s="353"/>
      <c r="E832" s="354"/>
      <c r="F832" s="355">
        <f>SUBTOTAL(9,F829:F831)</f>
        <v>11</v>
      </c>
      <c r="G832" s="355"/>
      <c r="H832" s="353"/>
    </row>
    <row r="833" spans="1:8" ht="12" outlineLevel="2">
      <c r="A833" s="351">
        <v>27</v>
      </c>
      <c r="B833" s="352" t="s">
        <v>1272</v>
      </c>
      <c r="C833" s="352" t="s">
        <v>287</v>
      </c>
      <c r="D833" s="353" t="s">
        <v>208</v>
      </c>
      <c r="E833" s="354">
        <v>42169</v>
      </c>
      <c r="F833" s="355">
        <v>5</v>
      </c>
      <c r="G833" s="355">
        <v>2</v>
      </c>
      <c r="H833" s="353" t="s">
        <v>1269</v>
      </c>
    </row>
    <row r="834" spans="1:8" ht="12" outlineLevel="1">
      <c r="A834" s="351"/>
      <c r="B834" s="352"/>
      <c r="C834" s="356" t="s">
        <v>288</v>
      </c>
      <c r="D834" s="353"/>
      <c r="E834" s="354"/>
      <c r="F834" s="355">
        <f>SUBTOTAL(9,F833:F833)</f>
        <v>5</v>
      </c>
      <c r="G834" s="355"/>
      <c r="H834" s="353"/>
    </row>
    <row r="835" spans="1:8" ht="12">
      <c r="A835" s="351"/>
      <c r="B835" s="352"/>
      <c r="C835" s="356" t="s">
        <v>289</v>
      </c>
      <c r="D835" s="353"/>
      <c r="E835" s="354"/>
      <c r="F835" s="355">
        <f>SUBTOTAL(9,F2:F833)</f>
        <v>1829</v>
      </c>
      <c r="G835" s="355"/>
      <c r="H835" s="353"/>
    </row>
    <row r="847" spans="2:3" ht="12">
      <c r="B847" s="342">
        <f>25*21+18</f>
        <v>543</v>
      </c>
      <c r="C847" s="342" t="s">
        <v>286</v>
      </c>
    </row>
    <row r="848" spans="2:3" ht="12">
      <c r="B848" s="342">
        <v>567</v>
      </c>
      <c r="C848" s="342" t="s">
        <v>290</v>
      </c>
    </row>
    <row r="849" spans="2:3" ht="12">
      <c r="B849" s="342">
        <v>567</v>
      </c>
      <c r="C849" s="342" t="s">
        <v>243</v>
      </c>
    </row>
    <row r="850" spans="2:3" ht="12">
      <c r="B850" s="342">
        <v>152</v>
      </c>
      <c r="C850" s="342" t="s">
        <v>242</v>
      </c>
    </row>
    <row r="852" spans="2:3" ht="12">
      <c r="B852" s="342">
        <f>+B847+B848+B849+B850</f>
        <v>1829</v>
      </c>
      <c r="C852" s="342" t="s">
        <v>53</v>
      </c>
    </row>
    <row r="1035" ht="12">
      <c r="O1035" s="345">
        <f>1110+567</f>
        <v>1677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9"/>
  <sheetViews>
    <sheetView zoomScalePageLayoutView="0" workbookViewId="0" topLeftCell="A1">
      <selection activeCell="A1" sqref="A1:IV16384"/>
    </sheetView>
  </sheetViews>
  <sheetFormatPr defaultColWidth="8.7109375" defaultRowHeight="12.75" outlineLevelRow="2"/>
  <cols>
    <col min="1" max="3" width="8.7109375" style="252" customWidth="1"/>
    <col min="4" max="4" width="20.28125" style="252" customWidth="1"/>
    <col min="5" max="5" width="15.00390625" style="252" customWidth="1"/>
    <col min="6" max="6" width="11.421875" style="252" customWidth="1"/>
    <col min="7" max="7" width="17.140625" style="252" customWidth="1"/>
    <col min="8" max="16384" width="8.7109375" style="252" customWidth="1"/>
  </cols>
  <sheetData>
    <row r="1" spans="1:12" ht="15">
      <c r="A1" s="246" t="s">
        <v>108</v>
      </c>
      <c r="B1" s="247" t="s">
        <v>233</v>
      </c>
      <c r="C1" s="248" t="s">
        <v>234</v>
      </c>
      <c r="D1" s="248" t="s">
        <v>235</v>
      </c>
      <c r="E1" s="248" t="s">
        <v>236</v>
      </c>
      <c r="F1" s="249" t="s">
        <v>237</v>
      </c>
      <c r="G1" s="246" t="s">
        <v>394</v>
      </c>
      <c r="H1" s="246" t="s">
        <v>238</v>
      </c>
      <c r="I1" s="250"/>
      <c r="J1" s="251" t="s">
        <v>2002</v>
      </c>
      <c r="K1" s="250"/>
      <c r="L1" s="250"/>
    </row>
    <row r="2" spans="1:12" ht="15" outlineLevel="2">
      <c r="A2" s="253">
        <v>9</v>
      </c>
      <c r="B2" s="254">
        <v>2015</v>
      </c>
      <c r="C2" s="255" t="s">
        <v>240</v>
      </c>
      <c r="D2" s="255" t="s">
        <v>307</v>
      </c>
      <c r="E2" s="255" t="s">
        <v>268</v>
      </c>
      <c r="F2" s="256">
        <v>42260</v>
      </c>
      <c r="G2" s="253">
        <v>6</v>
      </c>
      <c r="H2" s="253">
        <v>6</v>
      </c>
      <c r="I2" s="250"/>
      <c r="J2" s="251"/>
      <c r="K2" s="250"/>
      <c r="L2" s="250"/>
    </row>
    <row r="3" spans="1:12" ht="15" outlineLevel="1">
      <c r="A3" s="253"/>
      <c r="B3" s="254"/>
      <c r="C3" s="255"/>
      <c r="D3" s="248" t="s">
        <v>224</v>
      </c>
      <c r="E3" s="255"/>
      <c r="F3" s="256"/>
      <c r="G3" s="253"/>
      <c r="H3" s="253">
        <f>SUBTOTAL(9,H2:H2)</f>
        <v>6</v>
      </c>
      <c r="I3" s="250"/>
      <c r="J3" s="251"/>
      <c r="K3" s="250"/>
      <c r="L3" s="250"/>
    </row>
    <row r="4" spans="1:12" ht="15" outlineLevel="2">
      <c r="A4" s="253">
        <v>3</v>
      </c>
      <c r="B4" s="254">
        <v>2015</v>
      </c>
      <c r="C4" s="255" t="s">
        <v>240</v>
      </c>
      <c r="D4" s="255" t="s">
        <v>287</v>
      </c>
      <c r="E4" s="255" t="s">
        <v>251</v>
      </c>
      <c r="F4" s="256">
        <v>42077</v>
      </c>
      <c r="G4" s="253">
        <v>5</v>
      </c>
      <c r="H4" s="253">
        <v>5</v>
      </c>
      <c r="I4" s="250"/>
      <c r="J4" s="251"/>
      <c r="K4" s="250"/>
      <c r="L4" s="250"/>
    </row>
    <row r="5" spans="1:12" ht="15" outlineLevel="1">
      <c r="A5" s="253"/>
      <c r="B5" s="254"/>
      <c r="C5" s="255"/>
      <c r="D5" s="248" t="s">
        <v>288</v>
      </c>
      <c r="E5" s="255"/>
      <c r="F5" s="256"/>
      <c r="G5" s="253"/>
      <c r="H5" s="253">
        <f>SUBTOTAL(9,H4:H4)</f>
        <v>5</v>
      </c>
      <c r="I5" s="250"/>
      <c r="J5" s="251"/>
      <c r="K5" s="250"/>
      <c r="L5" s="250"/>
    </row>
    <row r="6" spans="1:12" ht="15" outlineLevel="2">
      <c r="A6" s="253">
        <v>3</v>
      </c>
      <c r="B6" s="254">
        <v>2015</v>
      </c>
      <c r="C6" s="255" t="s">
        <v>240</v>
      </c>
      <c r="D6" s="255" t="s">
        <v>93</v>
      </c>
      <c r="E6" s="255" t="s">
        <v>265</v>
      </c>
      <c r="F6" s="256">
        <v>42078</v>
      </c>
      <c r="G6" s="253">
        <v>2</v>
      </c>
      <c r="H6" s="253">
        <v>2</v>
      </c>
      <c r="I6" s="250"/>
      <c r="J6" s="251"/>
      <c r="K6" s="250"/>
      <c r="L6" s="250"/>
    </row>
    <row r="7" spans="1:12" ht="15" outlineLevel="2">
      <c r="A7" s="251">
        <v>3</v>
      </c>
      <c r="B7" s="251">
        <v>2015</v>
      </c>
      <c r="C7" s="257" t="s">
        <v>240</v>
      </c>
      <c r="D7" s="257" t="s">
        <v>93</v>
      </c>
      <c r="E7" s="257" t="s">
        <v>1838</v>
      </c>
      <c r="F7" s="258">
        <v>42085</v>
      </c>
      <c r="G7" s="251">
        <v>1</v>
      </c>
      <c r="H7" s="251">
        <v>1</v>
      </c>
      <c r="I7" s="259"/>
      <c r="J7" s="259"/>
      <c r="K7" s="259"/>
      <c r="L7" s="259"/>
    </row>
    <row r="8" spans="1:12" ht="15" outlineLevel="2">
      <c r="A8" s="251">
        <v>5</v>
      </c>
      <c r="B8" s="251">
        <v>2015</v>
      </c>
      <c r="C8" s="257" t="s">
        <v>240</v>
      </c>
      <c r="D8" s="257" t="s">
        <v>93</v>
      </c>
      <c r="E8" s="257" t="s">
        <v>248</v>
      </c>
      <c r="F8" s="258">
        <v>42140</v>
      </c>
      <c r="G8" s="251">
        <v>2</v>
      </c>
      <c r="H8" s="251">
        <v>2</v>
      </c>
      <c r="I8" s="259"/>
      <c r="J8" s="259"/>
      <c r="K8" s="259"/>
      <c r="L8" s="259"/>
    </row>
    <row r="9" spans="1:12" ht="15" outlineLevel="2">
      <c r="A9" s="251">
        <v>10</v>
      </c>
      <c r="B9" s="251">
        <v>2015</v>
      </c>
      <c r="C9" s="257" t="s">
        <v>240</v>
      </c>
      <c r="D9" s="257" t="s">
        <v>93</v>
      </c>
      <c r="E9" s="257" t="s">
        <v>266</v>
      </c>
      <c r="F9" s="258">
        <v>42302</v>
      </c>
      <c r="G9" s="251">
        <v>2</v>
      </c>
      <c r="H9" s="251">
        <v>2</v>
      </c>
      <c r="I9" s="259"/>
      <c r="J9" s="259"/>
      <c r="K9" s="259"/>
      <c r="L9" s="259"/>
    </row>
    <row r="10" spans="1:12" ht="15" outlineLevel="1">
      <c r="A10" s="251"/>
      <c r="B10" s="251"/>
      <c r="C10" s="257"/>
      <c r="D10" s="260" t="s">
        <v>94</v>
      </c>
      <c r="E10" s="257"/>
      <c r="F10" s="258"/>
      <c r="G10" s="251"/>
      <c r="H10" s="251">
        <f>SUBTOTAL(9,H6:H9)</f>
        <v>7</v>
      </c>
      <c r="I10" s="259"/>
      <c r="J10" s="259"/>
      <c r="K10" s="259"/>
      <c r="L10" s="259"/>
    </row>
    <row r="11" spans="1:12" ht="15" outlineLevel="2">
      <c r="A11" s="251">
        <v>3</v>
      </c>
      <c r="B11" s="251">
        <v>2015</v>
      </c>
      <c r="C11" s="257" t="s">
        <v>239</v>
      </c>
      <c r="D11" s="257" t="s">
        <v>1839</v>
      </c>
      <c r="E11" s="257" t="s">
        <v>265</v>
      </c>
      <c r="F11" s="258">
        <v>42078</v>
      </c>
      <c r="G11" s="251">
        <v>3</v>
      </c>
      <c r="H11" s="251">
        <v>3</v>
      </c>
      <c r="I11" s="259"/>
      <c r="J11" s="259"/>
      <c r="K11" s="259"/>
      <c r="L11" s="259"/>
    </row>
    <row r="12" spans="1:12" ht="15" outlineLevel="2">
      <c r="A12" s="251">
        <v>3</v>
      </c>
      <c r="B12" s="251">
        <v>2015</v>
      </c>
      <c r="C12" s="257" t="s">
        <v>239</v>
      </c>
      <c r="D12" s="257" t="s">
        <v>1839</v>
      </c>
      <c r="E12" s="257" t="s">
        <v>1838</v>
      </c>
      <c r="F12" s="258">
        <v>42085</v>
      </c>
      <c r="G12" s="251">
        <v>2</v>
      </c>
      <c r="H12" s="251">
        <v>2</v>
      </c>
      <c r="I12" s="259"/>
      <c r="J12" s="259"/>
      <c r="K12" s="259"/>
      <c r="L12" s="259"/>
    </row>
    <row r="13" spans="1:12" ht="15" outlineLevel="2">
      <c r="A13" s="251">
        <v>10</v>
      </c>
      <c r="B13" s="251">
        <v>2015</v>
      </c>
      <c r="C13" s="257" t="s">
        <v>239</v>
      </c>
      <c r="D13" s="257" t="s">
        <v>1839</v>
      </c>
      <c r="E13" s="257" t="s">
        <v>1725</v>
      </c>
      <c r="F13" s="258">
        <v>42295</v>
      </c>
      <c r="G13" s="251">
        <v>1</v>
      </c>
      <c r="H13" s="251">
        <v>1</v>
      </c>
      <c r="I13" s="259"/>
      <c r="J13" s="259"/>
      <c r="K13" s="259"/>
      <c r="L13" s="259"/>
    </row>
    <row r="14" spans="1:12" ht="15" outlineLevel="2">
      <c r="A14" s="251">
        <v>10</v>
      </c>
      <c r="B14" s="251">
        <v>2015</v>
      </c>
      <c r="C14" s="257" t="s">
        <v>239</v>
      </c>
      <c r="D14" s="257" t="s">
        <v>1839</v>
      </c>
      <c r="E14" s="257" t="s">
        <v>266</v>
      </c>
      <c r="F14" s="258">
        <v>42302</v>
      </c>
      <c r="G14" s="251">
        <v>1</v>
      </c>
      <c r="H14" s="251">
        <v>1</v>
      </c>
      <c r="I14" s="259"/>
      <c r="J14" s="259"/>
      <c r="K14" s="259"/>
      <c r="L14" s="259"/>
    </row>
    <row r="15" spans="1:12" ht="15" outlineLevel="1">
      <c r="A15" s="251"/>
      <c r="B15" s="251"/>
      <c r="C15" s="257"/>
      <c r="D15" s="260" t="s">
        <v>1847</v>
      </c>
      <c r="E15" s="257"/>
      <c r="F15" s="258"/>
      <c r="G15" s="251"/>
      <c r="H15" s="251">
        <f>SUBTOTAL(9,H11:H14)</f>
        <v>7</v>
      </c>
      <c r="I15" s="259"/>
      <c r="J15" s="259"/>
      <c r="K15" s="259"/>
      <c r="L15" s="259"/>
    </row>
    <row r="16" spans="1:12" ht="15" outlineLevel="2">
      <c r="A16" s="253">
        <v>2</v>
      </c>
      <c r="B16" s="254">
        <v>2015</v>
      </c>
      <c r="C16" s="255" t="s">
        <v>488</v>
      </c>
      <c r="D16" s="255" t="s">
        <v>1740</v>
      </c>
      <c r="E16" s="255" t="s">
        <v>257</v>
      </c>
      <c r="F16" s="256">
        <v>42050</v>
      </c>
      <c r="G16" s="253">
        <v>1</v>
      </c>
      <c r="H16" s="253">
        <v>1</v>
      </c>
      <c r="I16" s="250"/>
      <c r="J16" s="251"/>
      <c r="K16" s="250"/>
      <c r="L16" s="250"/>
    </row>
    <row r="17" spans="1:12" ht="15" outlineLevel="2">
      <c r="A17" s="251">
        <v>3</v>
      </c>
      <c r="B17" s="251">
        <v>2015</v>
      </c>
      <c r="C17" s="257" t="s">
        <v>488</v>
      </c>
      <c r="D17" s="257" t="s">
        <v>1740</v>
      </c>
      <c r="E17" s="257" t="s">
        <v>260</v>
      </c>
      <c r="F17" s="258">
        <v>42084</v>
      </c>
      <c r="G17" s="251">
        <v>1</v>
      </c>
      <c r="H17" s="251">
        <v>1</v>
      </c>
      <c r="I17" s="259"/>
      <c r="J17" s="259"/>
      <c r="K17" s="259"/>
      <c r="L17" s="259"/>
    </row>
    <row r="18" spans="1:12" ht="15" outlineLevel="2">
      <c r="A18" s="251">
        <v>3</v>
      </c>
      <c r="B18" s="251">
        <v>2015</v>
      </c>
      <c r="C18" s="257" t="s">
        <v>488</v>
      </c>
      <c r="D18" s="257" t="s">
        <v>1740</v>
      </c>
      <c r="E18" s="257" t="s">
        <v>270</v>
      </c>
      <c r="F18" s="258">
        <v>42092</v>
      </c>
      <c r="G18" s="251">
        <v>4</v>
      </c>
      <c r="H18" s="251">
        <v>4</v>
      </c>
      <c r="I18" s="259"/>
      <c r="J18" s="259"/>
      <c r="K18" s="259"/>
      <c r="L18" s="259"/>
    </row>
    <row r="19" spans="1:12" ht="15" outlineLevel="2">
      <c r="A19" s="251">
        <v>5</v>
      </c>
      <c r="B19" s="251">
        <v>2015</v>
      </c>
      <c r="C19" s="257" t="s">
        <v>488</v>
      </c>
      <c r="D19" s="257" t="s">
        <v>1740</v>
      </c>
      <c r="E19" s="257" t="s">
        <v>248</v>
      </c>
      <c r="F19" s="258">
        <v>42140</v>
      </c>
      <c r="G19" s="251">
        <v>5</v>
      </c>
      <c r="H19" s="251">
        <v>5</v>
      </c>
      <c r="I19" s="259"/>
      <c r="J19" s="259"/>
      <c r="K19" s="259"/>
      <c r="L19" s="259"/>
    </row>
    <row r="20" spans="1:12" ht="15" outlineLevel="1">
      <c r="A20" s="251"/>
      <c r="B20" s="251"/>
      <c r="C20" s="257"/>
      <c r="D20" s="260" t="s">
        <v>1848</v>
      </c>
      <c r="E20" s="257"/>
      <c r="F20" s="258"/>
      <c r="G20" s="251"/>
      <c r="H20" s="251">
        <f>SUBTOTAL(9,H16:H19)</f>
        <v>11</v>
      </c>
      <c r="I20" s="259"/>
      <c r="J20" s="259"/>
      <c r="K20" s="259"/>
      <c r="L20" s="259"/>
    </row>
    <row r="21" spans="1:12" ht="15" outlineLevel="2">
      <c r="A21" s="251">
        <v>3</v>
      </c>
      <c r="B21" s="251">
        <v>2015</v>
      </c>
      <c r="C21" s="257" t="s">
        <v>488</v>
      </c>
      <c r="D21" s="257" t="s">
        <v>1849</v>
      </c>
      <c r="E21" s="257" t="s">
        <v>246</v>
      </c>
      <c r="F21" s="258">
        <v>42092</v>
      </c>
      <c r="G21" s="251">
        <v>2</v>
      </c>
      <c r="H21" s="251">
        <v>2</v>
      </c>
      <c r="I21" s="259"/>
      <c r="J21" s="259"/>
      <c r="K21" s="259"/>
      <c r="L21" s="259"/>
    </row>
    <row r="22" spans="1:12" ht="15" outlineLevel="1">
      <c r="A22" s="251"/>
      <c r="B22" s="251"/>
      <c r="C22" s="257"/>
      <c r="D22" s="260" t="s">
        <v>1850</v>
      </c>
      <c r="E22" s="257"/>
      <c r="F22" s="258"/>
      <c r="G22" s="251"/>
      <c r="H22" s="251">
        <f>SUBTOTAL(9,H21:H21)</f>
        <v>2</v>
      </c>
      <c r="I22" s="259"/>
      <c r="J22" s="259"/>
      <c r="K22" s="259"/>
      <c r="L22" s="259"/>
    </row>
    <row r="23" spans="1:12" ht="15" outlineLevel="2">
      <c r="A23" s="253">
        <v>3</v>
      </c>
      <c r="B23" s="254">
        <v>2015</v>
      </c>
      <c r="C23" s="255" t="s">
        <v>488</v>
      </c>
      <c r="D23" s="255" t="s">
        <v>1308</v>
      </c>
      <c r="E23" s="255" t="s">
        <v>251</v>
      </c>
      <c r="F23" s="256">
        <v>42077</v>
      </c>
      <c r="G23" s="253">
        <v>1</v>
      </c>
      <c r="H23" s="253">
        <v>1</v>
      </c>
      <c r="I23" s="250"/>
      <c r="J23" s="251"/>
      <c r="K23" s="250"/>
      <c r="L23" s="250"/>
    </row>
    <row r="24" spans="1:12" ht="15" outlineLevel="1">
      <c r="A24" s="253"/>
      <c r="B24" s="254"/>
      <c r="C24" s="255"/>
      <c r="D24" s="248" t="s">
        <v>1309</v>
      </c>
      <c r="E24" s="255"/>
      <c r="F24" s="256"/>
      <c r="G24" s="253"/>
      <c r="H24" s="253">
        <f>SUBTOTAL(9,H23:H23)</f>
        <v>1</v>
      </c>
      <c r="I24" s="250"/>
      <c r="J24" s="251"/>
      <c r="K24" s="250"/>
      <c r="L24" s="250"/>
    </row>
    <row r="25" spans="1:12" ht="15" outlineLevel="2">
      <c r="A25" s="253">
        <v>10</v>
      </c>
      <c r="B25" s="254">
        <v>2015</v>
      </c>
      <c r="C25" s="255" t="s">
        <v>488</v>
      </c>
      <c r="D25" s="255" t="s">
        <v>2100</v>
      </c>
      <c r="E25" s="255" t="s">
        <v>266</v>
      </c>
      <c r="F25" s="256">
        <v>42302</v>
      </c>
      <c r="G25" s="253">
        <v>1</v>
      </c>
      <c r="H25" s="253">
        <v>1</v>
      </c>
      <c r="I25" s="250"/>
      <c r="J25" s="251"/>
      <c r="K25" s="250"/>
      <c r="L25" s="250"/>
    </row>
    <row r="26" spans="1:12" ht="15" outlineLevel="1">
      <c r="A26" s="253"/>
      <c r="B26" s="254"/>
      <c r="C26" s="255"/>
      <c r="D26" s="248" t="s">
        <v>1683</v>
      </c>
      <c r="E26" s="255"/>
      <c r="F26" s="256"/>
      <c r="G26" s="253"/>
      <c r="H26" s="253">
        <f>SUBTOTAL(9,H25:H25)</f>
        <v>1</v>
      </c>
      <c r="I26" s="250"/>
      <c r="J26" s="251"/>
      <c r="K26" s="250"/>
      <c r="L26" s="250"/>
    </row>
    <row r="27" spans="1:12" ht="15" outlineLevel="2">
      <c r="A27" s="251">
        <v>3</v>
      </c>
      <c r="B27" s="251">
        <v>2015</v>
      </c>
      <c r="C27" s="257" t="s">
        <v>488</v>
      </c>
      <c r="D27" s="257" t="s">
        <v>1037</v>
      </c>
      <c r="E27" s="257" t="s">
        <v>265</v>
      </c>
      <c r="F27" s="258">
        <v>42078</v>
      </c>
      <c r="G27" s="251">
        <v>1</v>
      </c>
      <c r="H27" s="251">
        <v>1</v>
      </c>
      <c r="I27" s="259"/>
      <c r="J27" s="259"/>
      <c r="K27" s="259"/>
      <c r="L27" s="259"/>
    </row>
    <row r="28" spans="1:12" ht="15" outlineLevel="2">
      <c r="A28" s="251">
        <v>3</v>
      </c>
      <c r="B28" s="251">
        <v>2015</v>
      </c>
      <c r="C28" s="257" t="s">
        <v>488</v>
      </c>
      <c r="D28" s="257" t="s">
        <v>1037</v>
      </c>
      <c r="E28" s="257" t="s">
        <v>1838</v>
      </c>
      <c r="F28" s="258">
        <v>42085</v>
      </c>
      <c r="G28" s="251">
        <v>1</v>
      </c>
      <c r="H28" s="251">
        <v>1</v>
      </c>
      <c r="I28" s="259"/>
      <c r="J28" s="259"/>
      <c r="K28" s="259"/>
      <c r="L28" s="259"/>
    </row>
    <row r="29" spans="1:12" ht="15" outlineLevel="1">
      <c r="A29" s="251"/>
      <c r="B29" s="251"/>
      <c r="C29" s="257"/>
      <c r="D29" s="260" t="s">
        <v>1040</v>
      </c>
      <c r="E29" s="257"/>
      <c r="F29" s="258"/>
      <c r="G29" s="251"/>
      <c r="H29" s="251">
        <f>SUBTOTAL(9,H27:H28)</f>
        <v>2</v>
      </c>
      <c r="I29" s="259"/>
      <c r="J29" s="259"/>
      <c r="K29" s="259"/>
      <c r="L29" s="259"/>
    </row>
    <row r="30" spans="1:12" ht="15" outlineLevel="2">
      <c r="A30" s="251">
        <v>5</v>
      </c>
      <c r="B30" s="251">
        <v>2015</v>
      </c>
      <c r="C30" s="257" t="s">
        <v>262</v>
      </c>
      <c r="D30" s="257" t="s">
        <v>1877</v>
      </c>
      <c r="E30" s="257" t="s">
        <v>261</v>
      </c>
      <c r="F30" s="258">
        <v>42154</v>
      </c>
      <c r="G30" s="251">
        <v>1</v>
      </c>
      <c r="H30" s="251">
        <v>1</v>
      </c>
      <c r="I30" s="259"/>
      <c r="J30" s="259"/>
      <c r="K30" s="259"/>
      <c r="L30" s="259"/>
    </row>
    <row r="31" spans="1:12" ht="15" outlineLevel="1">
      <c r="A31" s="251"/>
      <c r="B31" s="251"/>
      <c r="C31" s="257"/>
      <c r="D31" s="260" t="s">
        <v>1878</v>
      </c>
      <c r="E31" s="257"/>
      <c r="F31" s="258"/>
      <c r="G31" s="251"/>
      <c r="H31" s="251">
        <f>SUBTOTAL(9,H30:H30)</f>
        <v>1</v>
      </c>
      <c r="I31" s="259"/>
      <c r="J31" s="259"/>
      <c r="K31" s="259"/>
      <c r="L31" s="259"/>
    </row>
    <row r="32" spans="1:12" ht="15" outlineLevel="2">
      <c r="A32" s="251">
        <v>3</v>
      </c>
      <c r="B32" s="251">
        <v>2015</v>
      </c>
      <c r="C32" s="257" t="s">
        <v>262</v>
      </c>
      <c r="D32" s="257" t="s">
        <v>1840</v>
      </c>
      <c r="E32" s="257" t="s">
        <v>260</v>
      </c>
      <c r="F32" s="258">
        <v>42084</v>
      </c>
      <c r="G32" s="251">
        <v>1</v>
      </c>
      <c r="H32" s="251">
        <v>1</v>
      </c>
      <c r="I32" s="259"/>
      <c r="J32" s="259"/>
      <c r="K32" s="259"/>
      <c r="L32" s="259"/>
    </row>
    <row r="33" spans="1:12" ht="15" outlineLevel="2">
      <c r="A33" s="251">
        <v>3</v>
      </c>
      <c r="B33" s="251">
        <v>2015</v>
      </c>
      <c r="C33" s="257" t="s">
        <v>262</v>
      </c>
      <c r="D33" s="257" t="s">
        <v>1840</v>
      </c>
      <c r="E33" s="257" t="s">
        <v>270</v>
      </c>
      <c r="F33" s="258">
        <v>42092</v>
      </c>
      <c r="G33" s="251">
        <v>2</v>
      </c>
      <c r="H33" s="251">
        <v>2</v>
      </c>
      <c r="I33" s="259"/>
      <c r="J33" s="259"/>
      <c r="K33" s="259"/>
      <c r="L33" s="259"/>
    </row>
    <row r="34" spans="1:12" ht="15" outlineLevel="2">
      <c r="A34" s="251">
        <v>5</v>
      </c>
      <c r="B34" s="251">
        <v>2015</v>
      </c>
      <c r="C34" s="257" t="s">
        <v>262</v>
      </c>
      <c r="D34" s="257" t="s">
        <v>1840</v>
      </c>
      <c r="E34" s="257" t="s">
        <v>248</v>
      </c>
      <c r="F34" s="258">
        <v>42140</v>
      </c>
      <c r="G34" s="251">
        <v>3</v>
      </c>
      <c r="H34" s="251">
        <v>3</v>
      </c>
      <c r="I34" s="259"/>
      <c r="J34" s="259"/>
      <c r="K34" s="259"/>
      <c r="L34" s="259"/>
    </row>
    <row r="35" spans="1:12" ht="15" outlineLevel="1">
      <c r="A35" s="251"/>
      <c r="B35" s="251"/>
      <c r="C35" s="257"/>
      <c r="D35" s="260" t="s">
        <v>1851</v>
      </c>
      <c r="E35" s="257"/>
      <c r="F35" s="258"/>
      <c r="G35" s="251"/>
      <c r="H35" s="251">
        <f>SUBTOTAL(9,H32:H34)</f>
        <v>6</v>
      </c>
      <c r="I35" s="259"/>
      <c r="J35" s="259"/>
      <c r="K35" s="259"/>
      <c r="L35" s="259"/>
    </row>
    <row r="36" spans="1:12" ht="15" outlineLevel="2">
      <c r="A36" s="251">
        <v>5</v>
      </c>
      <c r="B36" s="251">
        <v>2015</v>
      </c>
      <c r="C36" s="257" t="s">
        <v>262</v>
      </c>
      <c r="D36" s="257" t="s">
        <v>1813</v>
      </c>
      <c r="E36" s="257" t="s">
        <v>945</v>
      </c>
      <c r="F36" s="258">
        <v>42147</v>
      </c>
      <c r="G36" s="251">
        <v>1</v>
      </c>
      <c r="H36" s="251">
        <v>1</v>
      </c>
      <c r="I36" s="259"/>
      <c r="J36" s="259"/>
      <c r="K36" s="259"/>
      <c r="L36" s="259"/>
    </row>
    <row r="37" spans="1:12" ht="15" outlineLevel="1">
      <c r="A37" s="251"/>
      <c r="B37" s="251"/>
      <c r="C37" s="257"/>
      <c r="D37" s="260" t="s">
        <v>1244</v>
      </c>
      <c r="E37" s="257"/>
      <c r="F37" s="258"/>
      <c r="G37" s="251"/>
      <c r="H37" s="251">
        <f>SUBTOTAL(9,H36:H36)</f>
        <v>1</v>
      </c>
      <c r="I37" s="259"/>
      <c r="J37" s="259"/>
      <c r="K37" s="259"/>
      <c r="L37" s="259"/>
    </row>
    <row r="38" spans="1:12" ht="15" outlineLevel="2">
      <c r="A38" s="251">
        <v>9</v>
      </c>
      <c r="B38" s="251">
        <v>2015</v>
      </c>
      <c r="C38" s="257" t="s">
        <v>262</v>
      </c>
      <c r="D38" s="257" t="s">
        <v>1750</v>
      </c>
      <c r="E38" s="257" t="s">
        <v>268</v>
      </c>
      <c r="F38" s="258">
        <v>42260</v>
      </c>
      <c r="G38" s="251">
        <v>2</v>
      </c>
      <c r="H38" s="251">
        <v>2</v>
      </c>
      <c r="I38" s="259"/>
      <c r="J38" s="259"/>
      <c r="K38" s="259"/>
      <c r="L38" s="259"/>
    </row>
    <row r="39" spans="1:12" ht="15" outlineLevel="1">
      <c r="A39" s="251"/>
      <c r="B39" s="251"/>
      <c r="C39" s="257"/>
      <c r="D39" s="260" t="s">
        <v>1752</v>
      </c>
      <c r="E39" s="257"/>
      <c r="F39" s="258"/>
      <c r="G39" s="251"/>
      <c r="H39" s="251">
        <f>SUBTOTAL(9,H38:H38)</f>
        <v>2</v>
      </c>
      <c r="I39" s="259"/>
      <c r="J39" s="259"/>
      <c r="K39" s="259"/>
      <c r="L39" s="259"/>
    </row>
    <row r="40" spans="1:12" ht="15" outlineLevel="2">
      <c r="A40" s="251">
        <v>10</v>
      </c>
      <c r="B40" s="251">
        <v>2015</v>
      </c>
      <c r="C40" s="257" t="s">
        <v>262</v>
      </c>
      <c r="D40" s="257" t="s">
        <v>2101</v>
      </c>
      <c r="E40" s="257" t="s">
        <v>266</v>
      </c>
      <c r="F40" s="258">
        <v>42302</v>
      </c>
      <c r="G40" s="251">
        <v>1</v>
      </c>
      <c r="H40" s="251">
        <v>1</v>
      </c>
      <c r="I40" s="259"/>
      <c r="J40" s="259"/>
      <c r="K40" s="259"/>
      <c r="L40" s="259"/>
    </row>
    <row r="41" spans="1:12" ht="15" outlineLevel="1">
      <c r="A41" s="251"/>
      <c r="B41" s="251"/>
      <c r="C41" s="257"/>
      <c r="D41" s="260" t="s">
        <v>2102</v>
      </c>
      <c r="E41" s="257"/>
      <c r="F41" s="258"/>
      <c r="G41" s="251"/>
      <c r="H41" s="251">
        <f>SUBTOTAL(9,H40:H40)</f>
        <v>1</v>
      </c>
      <c r="I41" s="259"/>
      <c r="J41" s="259"/>
      <c r="K41" s="259"/>
      <c r="L41" s="259"/>
    </row>
    <row r="42" spans="1:12" ht="15">
      <c r="A42" s="251"/>
      <c r="B42" s="251"/>
      <c r="C42" s="257"/>
      <c r="D42" s="260" t="s">
        <v>289</v>
      </c>
      <c r="E42" s="257"/>
      <c r="F42" s="258"/>
      <c r="G42" s="251"/>
      <c r="H42" s="251">
        <f>SUBTOTAL(9,H2:H40)</f>
        <v>53</v>
      </c>
      <c r="I42" s="259"/>
      <c r="J42" s="259"/>
      <c r="K42" s="259"/>
      <c r="L42" s="259"/>
    </row>
    <row r="43" spans="1:12" ht="15" outlineLevel="2">
      <c r="A43" s="251"/>
      <c r="B43" s="251"/>
      <c r="C43" s="257"/>
      <c r="D43" s="257"/>
      <c r="E43" s="257"/>
      <c r="F43" s="258"/>
      <c r="G43" s="251"/>
      <c r="H43" s="251"/>
      <c r="I43" s="259"/>
      <c r="J43" s="259"/>
      <c r="K43" s="259"/>
      <c r="L43" s="259"/>
    </row>
    <row r="44" spans="1:12" ht="15" outlineLevel="1">
      <c r="A44" s="251"/>
      <c r="B44" s="251"/>
      <c r="C44" s="257"/>
      <c r="D44" s="257"/>
      <c r="E44" s="257"/>
      <c r="F44" s="258"/>
      <c r="G44" s="251"/>
      <c r="H44" s="251"/>
      <c r="I44" s="259"/>
      <c r="J44" s="259"/>
      <c r="K44" s="259"/>
      <c r="L44" s="259"/>
    </row>
    <row r="45" spans="1:12" ht="15" outlineLevel="2">
      <c r="A45" s="251"/>
      <c r="B45" s="251"/>
      <c r="C45" s="257"/>
      <c r="D45" s="257"/>
      <c r="E45" s="257"/>
      <c r="F45" s="258"/>
      <c r="G45" s="251"/>
      <c r="H45" s="251"/>
      <c r="I45" s="259"/>
      <c r="J45" s="259"/>
      <c r="K45" s="259"/>
      <c r="L45" s="259"/>
    </row>
    <row r="46" spans="1:12" ht="15" outlineLevel="1">
      <c r="A46" s="251"/>
      <c r="B46" s="251"/>
      <c r="C46" s="257"/>
      <c r="D46" s="257"/>
      <c r="E46" s="257"/>
      <c r="F46" s="258"/>
      <c r="G46" s="251"/>
      <c r="H46" s="251"/>
      <c r="I46" s="259"/>
      <c r="J46" s="259"/>
      <c r="K46" s="259"/>
      <c r="L46" s="259"/>
    </row>
    <row r="47" spans="1:12" ht="15" outlineLevel="2">
      <c r="A47" s="251"/>
      <c r="B47" s="251"/>
      <c r="C47" s="257"/>
      <c r="D47" s="257"/>
      <c r="E47" s="257"/>
      <c r="F47" s="258"/>
      <c r="G47" s="251"/>
      <c r="H47" s="251"/>
      <c r="I47" s="259"/>
      <c r="J47" s="259"/>
      <c r="K47" s="259"/>
      <c r="L47" s="259"/>
    </row>
    <row r="48" spans="1:12" ht="15" outlineLevel="2">
      <c r="A48" s="251"/>
      <c r="B48" s="251"/>
      <c r="C48" s="257"/>
      <c r="D48" s="257"/>
      <c r="E48" s="257"/>
      <c r="F48" s="258"/>
      <c r="G48" s="251"/>
      <c r="H48" s="251"/>
      <c r="I48" s="259"/>
      <c r="J48" s="259"/>
      <c r="K48" s="259"/>
      <c r="L48" s="259"/>
    </row>
    <row r="49" spans="1:12" ht="15" outlineLevel="2">
      <c r="A49" s="251"/>
      <c r="B49" s="251"/>
      <c r="C49" s="257"/>
      <c r="D49" s="257"/>
      <c r="E49" s="257"/>
      <c r="F49" s="258"/>
      <c r="G49" s="251"/>
      <c r="H49" s="251"/>
      <c r="I49" s="259"/>
      <c r="J49" s="259"/>
      <c r="K49" s="259"/>
      <c r="L49" s="259"/>
    </row>
    <row r="50" spans="1:12" ht="15" outlineLevel="1">
      <c r="A50" s="251"/>
      <c r="B50" s="251"/>
      <c r="C50" s="257"/>
      <c r="D50" s="260"/>
      <c r="E50" s="257"/>
      <c r="F50" s="258"/>
      <c r="G50" s="251"/>
      <c r="H50" s="251"/>
      <c r="I50" s="259"/>
      <c r="J50" s="259"/>
      <c r="K50" s="259"/>
      <c r="L50" s="259"/>
    </row>
    <row r="51" spans="1:12" ht="15" outlineLevel="2">
      <c r="A51" s="251"/>
      <c r="B51" s="251"/>
      <c r="C51" s="257"/>
      <c r="D51" s="257"/>
      <c r="E51" s="257"/>
      <c r="F51" s="258"/>
      <c r="G51" s="251"/>
      <c r="H51" s="251"/>
      <c r="I51" s="259"/>
      <c r="J51" s="259"/>
      <c r="K51" s="259"/>
      <c r="L51" s="259"/>
    </row>
    <row r="52" spans="1:12" ht="15" outlineLevel="1">
      <c r="A52" s="251"/>
      <c r="B52" s="251"/>
      <c r="C52" s="257"/>
      <c r="D52" s="260"/>
      <c r="E52" s="257"/>
      <c r="F52" s="258"/>
      <c r="G52" s="251"/>
      <c r="H52" s="251"/>
      <c r="I52" s="259"/>
      <c r="J52" s="259"/>
      <c r="K52" s="259"/>
      <c r="L52" s="259"/>
    </row>
    <row r="53" spans="1:12" ht="15" outlineLevel="2">
      <c r="A53" s="251"/>
      <c r="B53" s="251"/>
      <c r="C53" s="257"/>
      <c r="D53" s="257"/>
      <c r="E53" s="257"/>
      <c r="F53" s="258"/>
      <c r="G53" s="251"/>
      <c r="H53" s="251"/>
      <c r="I53" s="259"/>
      <c r="J53" s="259"/>
      <c r="K53" s="259"/>
      <c r="L53" s="259"/>
    </row>
    <row r="54" spans="1:12" ht="15" outlineLevel="1">
      <c r="A54" s="251"/>
      <c r="B54" s="251"/>
      <c r="C54" s="257"/>
      <c r="D54" s="260"/>
      <c r="E54" s="257"/>
      <c r="F54" s="258"/>
      <c r="G54" s="251"/>
      <c r="H54" s="251"/>
      <c r="I54" s="259"/>
      <c r="J54" s="259"/>
      <c r="K54" s="259"/>
      <c r="L54" s="259"/>
    </row>
    <row r="55" spans="1:12" ht="15" outlineLevel="2">
      <c r="A55" s="251"/>
      <c r="B55" s="251"/>
      <c r="C55" s="257"/>
      <c r="D55" s="257"/>
      <c r="E55" s="261"/>
      <c r="F55" s="258"/>
      <c r="G55" s="251"/>
      <c r="H55" s="251"/>
      <c r="I55" s="259"/>
      <c r="J55" s="259"/>
      <c r="K55" s="259"/>
      <c r="L55" s="259"/>
    </row>
    <row r="56" spans="1:12" ht="15" outlineLevel="1">
      <c r="A56" s="251"/>
      <c r="B56" s="251"/>
      <c r="C56" s="257"/>
      <c r="D56" s="260"/>
      <c r="E56" s="261"/>
      <c r="F56" s="258"/>
      <c r="G56" s="251"/>
      <c r="H56" s="251"/>
      <c r="I56" s="259"/>
      <c r="J56" s="259"/>
      <c r="K56" s="259"/>
      <c r="L56" s="259"/>
    </row>
    <row r="57" spans="1:12" ht="15" outlineLevel="2">
      <c r="A57" s="251"/>
      <c r="B57" s="251"/>
      <c r="C57" s="257"/>
      <c r="D57" s="257"/>
      <c r="E57" s="257"/>
      <c r="F57" s="258"/>
      <c r="G57" s="251"/>
      <c r="H57" s="251"/>
      <c r="I57" s="259"/>
      <c r="J57" s="259"/>
      <c r="K57" s="259"/>
      <c r="L57" s="259"/>
    </row>
    <row r="58" spans="1:12" ht="15" outlineLevel="1">
      <c r="A58" s="251"/>
      <c r="B58" s="251"/>
      <c r="C58" s="257"/>
      <c r="D58" s="260"/>
      <c r="E58" s="257"/>
      <c r="F58" s="258"/>
      <c r="G58" s="251"/>
      <c r="H58" s="251"/>
      <c r="I58" s="259"/>
      <c r="J58" s="259"/>
      <c r="K58" s="259"/>
      <c r="L58" s="259"/>
    </row>
    <row r="59" spans="1:12" ht="15">
      <c r="A59" s="251"/>
      <c r="B59" s="251"/>
      <c r="C59" s="257"/>
      <c r="D59" s="260"/>
      <c r="E59" s="257"/>
      <c r="F59" s="258"/>
      <c r="G59" s="251"/>
      <c r="H59" s="251"/>
      <c r="I59" s="259"/>
      <c r="J59" s="259"/>
      <c r="K59" s="259"/>
      <c r="L59" s="259"/>
    </row>
    <row r="60" spans="1:12" ht="15" outlineLevel="1">
      <c r="A60" s="251"/>
      <c r="B60" s="251"/>
      <c r="C60" s="257"/>
      <c r="D60" s="257"/>
      <c r="E60" s="257"/>
      <c r="F60" s="258"/>
      <c r="G60" s="251"/>
      <c r="H60" s="251"/>
      <c r="I60" s="259"/>
      <c r="J60" s="259"/>
      <c r="K60" s="259"/>
      <c r="L60" s="259"/>
    </row>
    <row r="61" spans="1:12" ht="15" outlineLevel="1">
      <c r="A61" s="251"/>
      <c r="B61" s="251"/>
      <c r="C61" s="257"/>
      <c r="D61" s="257"/>
      <c r="E61" s="257"/>
      <c r="F61" s="258"/>
      <c r="G61" s="251"/>
      <c r="H61" s="251"/>
      <c r="I61" s="259"/>
      <c r="J61" s="259"/>
      <c r="K61" s="259"/>
      <c r="L61" s="259"/>
    </row>
    <row r="62" spans="1:12" ht="15" outlineLevel="1">
      <c r="A62" s="251"/>
      <c r="B62" s="251"/>
      <c r="C62" s="257"/>
      <c r="D62" s="257"/>
      <c r="E62" s="257"/>
      <c r="F62" s="258"/>
      <c r="G62" s="251"/>
      <c r="H62" s="251"/>
      <c r="I62" s="259"/>
      <c r="J62" s="259"/>
      <c r="K62" s="259"/>
      <c r="L62" s="259"/>
    </row>
    <row r="63" spans="1:12" ht="15" outlineLevel="1">
      <c r="A63" s="251"/>
      <c r="B63" s="251"/>
      <c r="C63" s="257"/>
      <c r="D63" s="257"/>
      <c r="E63" s="257"/>
      <c r="F63" s="258"/>
      <c r="G63" s="251"/>
      <c r="H63" s="251"/>
      <c r="I63" s="259"/>
      <c r="J63" s="259"/>
      <c r="K63" s="259"/>
      <c r="L63" s="259"/>
    </row>
    <row r="64" spans="1:12" ht="15" outlineLevel="1">
      <c r="A64" s="251"/>
      <c r="B64" s="251"/>
      <c r="C64" s="257"/>
      <c r="D64" s="257"/>
      <c r="E64" s="257"/>
      <c r="F64" s="258"/>
      <c r="G64" s="251"/>
      <c r="H64" s="251"/>
      <c r="I64" s="259"/>
      <c r="J64" s="259"/>
      <c r="K64" s="259"/>
      <c r="L64" s="259"/>
    </row>
    <row r="65" spans="1:12" ht="15" outlineLevel="1">
      <c r="A65" s="251"/>
      <c r="B65" s="251"/>
      <c r="C65" s="257"/>
      <c r="D65" s="257"/>
      <c r="E65" s="257"/>
      <c r="F65" s="258"/>
      <c r="G65" s="251"/>
      <c r="H65" s="251"/>
      <c r="I65" s="259"/>
      <c r="J65" s="259"/>
      <c r="K65" s="259"/>
      <c r="L65" s="259"/>
    </row>
    <row r="66" spans="1:12" ht="15" outlineLevel="1">
      <c r="A66" s="251"/>
      <c r="B66" s="251"/>
      <c r="C66" s="257"/>
      <c r="D66" s="257"/>
      <c r="E66" s="257"/>
      <c r="F66" s="258"/>
      <c r="G66" s="251"/>
      <c r="H66" s="251"/>
      <c r="I66" s="259"/>
      <c r="J66" s="259"/>
      <c r="K66" s="259"/>
      <c r="L66" s="259"/>
    </row>
    <row r="67" spans="1:12" ht="15" outlineLevel="1">
      <c r="A67" s="251"/>
      <c r="B67" s="251"/>
      <c r="C67" s="257"/>
      <c r="D67" s="257"/>
      <c r="E67" s="257"/>
      <c r="F67" s="258"/>
      <c r="G67" s="251"/>
      <c r="H67" s="251"/>
      <c r="I67" s="259"/>
      <c r="J67" s="259"/>
      <c r="K67" s="259"/>
      <c r="L67" s="259"/>
    </row>
    <row r="68" spans="1:12" ht="15" outlineLevel="1">
      <c r="A68" s="251"/>
      <c r="B68" s="251"/>
      <c r="C68" s="257"/>
      <c r="D68" s="257"/>
      <c r="E68" s="257"/>
      <c r="F68" s="258"/>
      <c r="G68" s="251"/>
      <c r="H68" s="251"/>
      <c r="I68" s="259"/>
      <c r="J68" s="259"/>
      <c r="K68" s="259"/>
      <c r="L68" s="259"/>
    </row>
    <row r="69" spans="1:12" ht="15" outlineLevel="1">
      <c r="A69" s="251"/>
      <c r="B69" s="251"/>
      <c r="C69" s="257"/>
      <c r="D69" s="257"/>
      <c r="E69" s="257"/>
      <c r="F69" s="258"/>
      <c r="G69" s="251"/>
      <c r="H69" s="251"/>
      <c r="I69" s="259"/>
      <c r="J69" s="259"/>
      <c r="K69" s="259"/>
      <c r="L69" s="259"/>
    </row>
    <row r="70" spans="1:12" ht="15" outlineLevel="1">
      <c r="A70" s="251"/>
      <c r="B70" s="251"/>
      <c r="C70" s="257"/>
      <c r="D70" s="257"/>
      <c r="E70" s="257"/>
      <c r="F70" s="258"/>
      <c r="G70" s="251"/>
      <c r="H70" s="251"/>
      <c r="I70" s="259"/>
      <c r="J70" s="259"/>
      <c r="K70" s="259"/>
      <c r="L70" s="259"/>
    </row>
    <row r="71" spans="1:12" ht="15" outlineLevel="1">
      <c r="A71" s="251"/>
      <c r="B71" s="251"/>
      <c r="C71" s="257"/>
      <c r="D71" s="260"/>
      <c r="E71" s="257"/>
      <c r="F71" s="258"/>
      <c r="G71" s="251"/>
      <c r="H71" s="251"/>
      <c r="I71" s="259"/>
      <c r="J71" s="259"/>
      <c r="K71" s="259"/>
      <c r="L71" s="259"/>
    </row>
    <row r="72" spans="1:12" ht="15" outlineLevel="1">
      <c r="A72" s="251"/>
      <c r="B72" s="251"/>
      <c r="C72" s="257"/>
      <c r="D72" s="257"/>
      <c r="E72" s="257"/>
      <c r="F72" s="258"/>
      <c r="G72" s="251"/>
      <c r="H72" s="251"/>
      <c r="I72" s="259"/>
      <c r="J72" s="259"/>
      <c r="K72" s="259"/>
      <c r="L72" s="259"/>
    </row>
    <row r="73" spans="1:12" ht="15" outlineLevel="1">
      <c r="A73" s="251"/>
      <c r="B73" s="251"/>
      <c r="C73" s="257"/>
      <c r="D73" s="260"/>
      <c r="E73" s="257"/>
      <c r="F73" s="258"/>
      <c r="G73" s="251"/>
      <c r="H73" s="251"/>
      <c r="I73" s="259"/>
      <c r="J73" s="259"/>
      <c r="K73" s="259"/>
      <c r="L73" s="259"/>
    </row>
    <row r="74" spans="1:12" ht="15" outlineLevel="1">
      <c r="A74" s="251"/>
      <c r="B74" s="251"/>
      <c r="C74" s="257"/>
      <c r="D74" s="257"/>
      <c r="E74" s="257"/>
      <c r="F74" s="258"/>
      <c r="G74" s="251"/>
      <c r="H74" s="251"/>
      <c r="I74" s="259"/>
      <c r="J74" s="259"/>
      <c r="K74" s="259"/>
      <c r="L74" s="259"/>
    </row>
    <row r="75" spans="1:12" ht="15" outlineLevel="1">
      <c r="A75" s="251"/>
      <c r="B75" s="251"/>
      <c r="C75" s="257"/>
      <c r="D75" s="257"/>
      <c r="E75" s="257"/>
      <c r="F75" s="258"/>
      <c r="G75" s="251"/>
      <c r="H75" s="251"/>
      <c r="I75" s="259"/>
      <c r="J75" s="259"/>
      <c r="K75" s="259"/>
      <c r="L75" s="259"/>
    </row>
    <row r="76" spans="1:12" ht="15" outlineLevel="1">
      <c r="A76" s="251"/>
      <c r="B76" s="251"/>
      <c r="C76" s="257"/>
      <c r="D76" s="260"/>
      <c r="E76" s="257"/>
      <c r="F76" s="258"/>
      <c r="G76" s="251"/>
      <c r="H76" s="251"/>
      <c r="I76" s="259"/>
      <c r="J76" s="259"/>
      <c r="K76" s="259"/>
      <c r="L76" s="259"/>
    </row>
    <row r="77" spans="1:12" ht="15" outlineLevel="1">
      <c r="A77" s="251"/>
      <c r="B77" s="251"/>
      <c r="C77" s="257"/>
      <c r="D77" s="257"/>
      <c r="E77" s="257"/>
      <c r="F77" s="258"/>
      <c r="G77" s="251"/>
      <c r="H77" s="251"/>
      <c r="I77" s="259"/>
      <c r="J77" s="259"/>
      <c r="K77" s="259"/>
      <c r="L77" s="259"/>
    </row>
    <row r="78" spans="1:12" ht="15" outlineLevel="1">
      <c r="A78" s="251"/>
      <c r="B78" s="251"/>
      <c r="C78" s="257"/>
      <c r="D78" s="260"/>
      <c r="E78" s="257"/>
      <c r="F78" s="258"/>
      <c r="G78" s="251"/>
      <c r="H78" s="251"/>
      <c r="I78" s="259"/>
      <c r="J78" s="259"/>
      <c r="K78" s="259"/>
      <c r="L78" s="259"/>
    </row>
    <row r="79" spans="1:12" ht="15" outlineLevel="1">
      <c r="A79" s="251"/>
      <c r="B79" s="251"/>
      <c r="C79" s="257"/>
      <c r="D79" s="257"/>
      <c r="E79" s="257"/>
      <c r="F79" s="258"/>
      <c r="G79" s="251"/>
      <c r="H79" s="251"/>
      <c r="I79" s="259"/>
      <c r="J79" s="259"/>
      <c r="K79" s="259"/>
      <c r="L79" s="259"/>
    </row>
    <row r="80" spans="1:12" ht="15" outlineLevel="1">
      <c r="A80" s="251"/>
      <c r="B80" s="251"/>
      <c r="C80" s="257"/>
      <c r="D80" s="260"/>
      <c r="E80" s="257"/>
      <c r="F80" s="258"/>
      <c r="G80" s="251"/>
      <c r="H80" s="251"/>
      <c r="I80" s="259"/>
      <c r="J80" s="259"/>
      <c r="K80" s="259"/>
      <c r="L80" s="259"/>
    </row>
    <row r="81" spans="1:12" ht="15" outlineLevel="1">
      <c r="A81" s="251"/>
      <c r="B81" s="251"/>
      <c r="C81" s="257"/>
      <c r="D81" s="257"/>
      <c r="E81" s="257"/>
      <c r="F81" s="258"/>
      <c r="G81" s="251"/>
      <c r="H81" s="251"/>
      <c r="I81" s="259"/>
      <c r="J81" s="259"/>
      <c r="K81" s="259"/>
      <c r="L81" s="259"/>
    </row>
    <row r="82" spans="1:12" ht="15" outlineLevel="1">
      <c r="A82" s="251"/>
      <c r="B82" s="251"/>
      <c r="C82" s="257"/>
      <c r="D82" s="260"/>
      <c r="E82" s="257"/>
      <c r="F82" s="258"/>
      <c r="G82" s="251"/>
      <c r="H82" s="251"/>
      <c r="I82" s="259"/>
      <c r="J82" s="259"/>
      <c r="K82" s="259"/>
      <c r="L82" s="259"/>
    </row>
    <row r="83" spans="1:12" ht="15" outlineLevel="1">
      <c r="A83" s="251"/>
      <c r="B83" s="251"/>
      <c r="C83" s="257"/>
      <c r="D83" s="257"/>
      <c r="E83" s="257"/>
      <c r="F83" s="258"/>
      <c r="G83" s="251"/>
      <c r="H83" s="251"/>
      <c r="I83" s="259"/>
      <c r="J83" s="259"/>
      <c r="K83" s="259"/>
      <c r="L83" s="259"/>
    </row>
    <row r="84" spans="1:12" ht="15" outlineLevel="1">
      <c r="A84" s="251"/>
      <c r="B84" s="251"/>
      <c r="C84" s="257"/>
      <c r="D84" s="260"/>
      <c r="E84" s="257"/>
      <c r="F84" s="258"/>
      <c r="G84" s="251"/>
      <c r="H84" s="251"/>
      <c r="I84" s="259"/>
      <c r="J84" s="259"/>
      <c r="K84" s="259"/>
      <c r="L84" s="259"/>
    </row>
    <row r="85" spans="1:12" ht="15" outlineLevel="1">
      <c r="A85" s="251"/>
      <c r="B85" s="251"/>
      <c r="C85" s="257"/>
      <c r="D85" s="257"/>
      <c r="E85" s="257"/>
      <c r="F85" s="258"/>
      <c r="G85" s="251"/>
      <c r="H85" s="251"/>
      <c r="I85" s="259"/>
      <c r="J85" s="259"/>
      <c r="K85" s="259"/>
      <c r="L85" s="259"/>
    </row>
    <row r="86" spans="1:12" ht="15" outlineLevel="1">
      <c r="A86" s="251"/>
      <c r="B86" s="251"/>
      <c r="C86" s="257"/>
      <c r="D86" s="260"/>
      <c r="E86" s="257"/>
      <c r="F86" s="258"/>
      <c r="G86" s="251"/>
      <c r="H86" s="251"/>
      <c r="I86" s="259"/>
      <c r="J86" s="259"/>
      <c r="K86" s="259"/>
      <c r="L86" s="259"/>
    </row>
    <row r="87" spans="1:12" ht="15" outlineLevel="1">
      <c r="A87" s="251"/>
      <c r="B87" s="251"/>
      <c r="C87" s="257"/>
      <c r="D87" s="257"/>
      <c r="E87" s="257"/>
      <c r="F87" s="258"/>
      <c r="G87" s="251"/>
      <c r="H87" s="251"/>
      <c r="I87" s="259"/>
      <c r="J87" s="259"/>
      <c r="K87" s="259"/>
      <c r="L87" s="259"/>
    </row>
    <row r="88" spans="1:12" ht="15" outlineLevel="1">
      <c r="A88" s="251"/>
      <c r="B88" s="251"/>
      <c r="C88" s="257"/>
      <c r="D88" s="260"/>
      <c r="E88" s="257"/>
      <c r="F88" s="258"/>
      <c r="G88" s="251"/>
      <c r="H88" s="251"/>
      <c r="I88" s="259"/>
      <c r="J88" s="259"/>
      <c r="K88" s="259"/>
      <c r="L88" s="259"/>
    </row>
    <row r="89" spans="1:12" ht="15" outlineLevel="1">
      <c r="A89" s="251"/>
      <c r="B89" s="251"/>
      <c r="C89" s="257"/>
      <c r="D89" s="257"/>
      <c r="E89" s="257"/>
      <c r="F89" s="258"/>
      <c r="G89" s="251"/>
      <c r="H89" s="251"/>
      <c r="I89" s="259"/>
      <c r="J89" s="259"/>
      <c r="K89" s="259"/>
      <c r="L89" s="259"/>
    </row>
    <row r="90" spans="1:12" ht="15" outlineLevel="1">
      <c r="A90" s="251"/>
      <c r="B90" s="251"/>
      <c r="C90" s="257"/>
      <c r="D90" s="260"/>
      <c r="E90" s="257"/>
      <c r="F90" s="258"/>
      <c r="G90" s="251"/>
      <c r="H90" s="251"/>
      <c r="I90" s="259"/>
      <c r="J90" s="259"/>
      <c r="K90" s="259"/>
      <c r="L90" s="259"/>
    </row>
    <row r="91" spans="1:12" ht="15" outlineLevel="1">
      <c r="A91" s="251"/>
      <c r="B91" s="251"/>
      <c r="C91" s="257"/>
      <c r="D91" s="257"/>
      <c r="E91" s="257"/>
      <c r="F91" s="258"/>
      <c r="G91" s="251"/>
      <c r="H91" s="251"/>
      <c r="I91" s="259"/>
      <c r="J91" s="259"/>
      <c r="K91" s="259"/>
      <c r="L91" s="259"/>
    </row>
    <row r="92" spans="1:12" ht="15" outlineLevel="1">
      <c r="A92" s="251"/>
      <c r="B92" s="251"/>
      <c r="C92" s="257"/>
      <c r="D92" s="257"/>
      <c r="E92" s="257"/>
      <c r="F92" s="258"/>
      <c r="G92" s="251"/>
      <c r="H92" s="251"/>
      <c r="I92" s="259"/>
      <c r="J92" s="259"/>
      <c r="K92" s="259"/>
      <c r="L92" s="259"/>
    </row>
    <row r="93" spans="1:12" ht="15" outlineLevel="1">
      <c r="A93" s="251"/>
      <c r="B93" s="251"/>
      <c r="C93" s="257"/>
      <c r="D93" s="257"/>
      <c r="E93" s="257"/>
      <c r="F93" s="258"/>
      <c r="G93" s="251"/>
      <c r="H93" s="251"/>
      <c r="I93" s="259"/>
      <c r="J93" s="259"/>
      <c r="K93" s="259"/>
      <c r="L93" s="259"/>
    </row>
    <row r="94" spans="1:12" ht="15" outlineLevel="1">
      <c r="A94" s="251"/>
      <c r="B94" s="251"/>
      <c r="C94" s="257"/>
      <c r="D94" s="257"/>
      <c r="E94" s="257"/>
      <c r="F94" s="258"/>
      <c r="G94" s="251"/>
      <c r="H94" s="251"/>
      <c r="I94" s="259"/>
      <c r="J94" s="259"/>
      <c r="K94" s="259"/>
      <c r="L94" s="259"/>
    </row>
    <row r="95" spans="1:12" ht="15" outlineLevel="1">
      <c r="A95" s="251"/>
      <c r="B95" s="251"/>
      <c r="C95" s="257"/>
      <c r="D95" s="260"/>
      <c r="E95" s="257"/>
      <c r="F95" s="258"/>
      <c r="G95" s="251"/>
      <c r="H95" s="251"/>
      <c r="I95" s="259"/>
      <c r="J95" s="259"/>
      <c r="K95" s="259"/>
      <c r="L95" s="259"/>
    </row>
    <row r="96" spans="1:12" ht="15" outlineLevel="1">
      <c r="A96" s="251"/>
      <c r="B96" s="251"/>
      <c r="C96" s="257"/>
      <c r="D96" s="257"/>
      <c r="E96" s="257"/>
      <c r="F96" s="258"/>
      <c r="G96" s="251"/>
      <c r="H96" s="251"/>
      <c r="I96" s="259"/>
      <c r="J96" s="259"/>
      <c r="K96" s="259"/>
      <c r="L96" s="259"/>
    </row>
    <row r="97" spans="1:12" ht="15" outlineLevel="1">
      <c r="A97" s="251"/>
      <c r="B97" s="251"/>
      <c r="C97" s="257"/>
      <c r="D97" s="257"/>
      <c r="E97" s="257"/>
      <c r="F97" s="258"/>
      <c r="G97" s="251"/>
      <c r="H97" s="251"/>
      <c r="I97" s="259"/>
      <c r="J97" s="259"/>
      <c r="K97" s="259"/>
      <c r="L97" s="259"/>
    </row>
    <row r="98" spans="1:12" ht="15" outlineLevel="1">
      <c r="A98" s="251"/>
      <c r="B98" s="251"/>
      <c r="C98" s="257"/>
      <c r="D98" s="260"/>
      <c r="E98" s="257"/>
      <c r="F98" s="258"/>
      <c r="G98" s="251"/>
      <c r="H98" s="251"/>
      <c r="I98" s="259"/>
      <c r="J98" s="259"/>
      <c r="K98" s="259"/>
      <c r="L98" s="259"/>
    </row>
    <row r="99" spans="1:12" ht="15" outlineLevel="1">
      <c r="A99" s="251"/>
      <c r="B99" s="251"/>
      <c r="C99" s="257"/>
      <c r="D99" s="257"/>
      <c r="E99" s="257"/>
      <c r="F99" s="258"/>
      <c r="G99" s="251"/>
      <c r="H99" s="251"/>
      <c r="I99" s="259"/>
      <c r="J99" s="259"/>
      <c r="K99" s="259"/>
      <c r="L99" s="259"/>
    </row>
    <row r="100" spans="1:12" ht="15" outlineLevel="1">
      <c r="A100" s="251"/>
      <c r="B100" s="251"/>
      <c r="C100" s="257"/>
      <c r="D100" s="260"/>
      <c r="E100" s="257"/>
      <c r="F100" s="258"/>
      <c r="G100" s="251"/>
      <c r="H100" s="251"/>
      <c r="I100" s="259"/>
      <c r="J100" s="259"/>
      <c r="K100" s="259"/>
      <c r="L100" s="259"/>
    </row>
    <row r="101" spans="1:12" ht="15" outlineLevel="1">
      <c r="A101" s="251"/>
      <c r="B101" s="251"/>
      <c r="C101" s="257"/>
      <c r="D101" s="257"/>
      <c r="E101" s="257"/>
      <c r="F101" s="258"/>
      <c r="G101" s="251"/>
      <c r="H101" s="251"/>
      <c r="I101" s="259"/>
      <c r="J101" s="259"/>
      <c r="K101" s="259"/>
      <c r="L101" s="259"/>
    </row>
    <row r="102" spans="1:12" ht="15" outlineLevel="1">
      <c r="A102" s="251"/>
      <c r="B102" s="251"/>
      <c r="C102" s="257"/>
      <c r="D102" s="260"/>
      <c r="E102" s="257"/>
      <c r="F102" s="258"/>
      <c r="G102" s="251"/>
      <c r="H102" s="251"/>
      <c r="I102" s="259"/>
      <c r="J102" s="259"/>
      <c r="K102" s="259"/>
      <c r="L102" s="259"/>
    </row>
    <row r="103" spans="1:12" ht="15" outlineLevel="1">
      <c r="A103" s="251"/>
      <c r="B103" s="251"/>
      <c r="C103" s="257"/>
      <c r="D103" s="257"/>
      <c r="E103" s="257"/>
      <c r="F103" s="258"/>
      <c r="G103" s="251"/>
      <c r="H103" s="251"/>
      <c r="I103" s="259"/>
      <c r="J103" s="259"/>
      <c r="K103" s="259"/>
      <c r="L103" s="259"/>
    </row>
    <row r="104" spans="1:12" ht="15" outlineLevel="1">
      <c r="A104" s="251"/>
      <c r="B104" s="251"/>
      <c r="C104" s="257"/>
      <c r="D104" s="257"/>
      <c r="E104" s="257"/>
      <c r="F104" s="258"/>
      <c r="G104" s="251"/>
      <c r="H104" s="251"/>
      <c r="I104" s="259"/>
      <c r="J104" s="259"/>
      <c r="K104" s="259"/>
      <c r="L104" s="259"/>
    </row>
    <row r="105" spans="1:12" ht="15" outlineLevel="1">
      <c r="A105" s="251"/>
      <c r="B105" s="251"/>
      <c r="C105" s="257"/>
      <c r="D105" s="260"/>
      <c r="E105" s="257"/>
      <c r="F105" s="258"/>
      <c r="G105" s="251"/>
      <c r="H105" s="251"/>
      <c r="I105" s="259"/>
      <c r="J105" s="259"/>
      <c r="K105" s="259"/>
      <c r="L105" s="259"/>
    </row>
    <row r="106" spans="1:12" ht="15" outlineLevel="1">
      <c r="A106" s="251"/>
      <c r="B106" s="251"/>
      <c r="C106" s="257"/>
      <c r="D106" s="257"/>
      <c r="E106" s="257"/>
      <c r="F106" s="258"/>
      <c r="G106" s="251"/>
      <c r="H106" s="251"/>
      <c r="I106" s="259"/>
      <c r="J106" s="259"/>
      <c r="K106" s="259"/>
      <c r="L106" s="259"/>
    </row>
    <row r="107" spans="1:12" ht="15" outlineLevel="1">
      <c r="A107" s="251"/>
      <c r="B107" s="251"/>
      <c r="C107" s="257"/>
      <c r="D107" s="260"/>
      <c r="E107" s="257"/>
      <c r="F107" s="258"/>
      <c r="G107" s="251"/>
      <c r="H107" s="251"/>
      <c r="I107" s="259"/>
      <c r="J107" s="259"/>
      <c r="K107" s="259"/>
      <c r="L107" s="259"/>
    </row>
    <row r="108" spans="1:12" ht="15" outlineLevel="1">
      <c r="A108" s="251"/>
      <c r="B108" s="251"/>
      <c r="C108" s="257"/>
      <c r="D108" s="257"/>
      <c r="E108" s="257"/>
      <c r="F108" s="258"/>
      <c r="G108" s="251"/>
      <c r="H108" s="251"/>
      <c r="I108" s="259"/>
      <c r="J108" s="259"/>
      <c r="K108" s="259"/>
      <c r="L108" s="259"/>
    </row>
    <row r="109" spans="1:12" ht="15" outlineLevel="1">
      <c r="A109" s="251"/>
      <c r="B109" s="251"/>
      <c r="C109" s="257"/>
      <c r="D109" s="260"/>
      <c r="E109" s="257"/>
      <c r="F109" s="258"/>
      <c r="G109" s="251"/>
      <c r="H109" s="251"/>
      <c r="I109" s="259"/>
      <c r="J109" s="259"/>
      <c r="K109" s="259"/>
      <c r="L109" s="259"/>
    </row>
    <row r="110" spans="1:12" ht="15" outlineLevel="1">
      <c r="A110" s="251"/>
      <c r="B110" s="251"/>
      <c r="C110" s="257"/>
      <c r="D110" s="257"/>
      <c r="E110" s="257"/>
      <c r="F110" s="258"/>
      <c r="G110" s="251"/>
      <c r="H110" s="251"/>
      <c r="I110" s="259"/>
      <c r="J110" s="259"/>
      <c r="K110" s="259"/>
      <c r="L110" s="259"/>
    </row>
    <row r="111" spans="1:12" ht="15" outlineLevel="1">
      <c r="A111" s="251"/>
      <c r="B111" s="251"/>
      <c r="C111" s="257"/>
      <c r="D111" s="260"/>
      <c r="E111" s="257"/>
      <c r="F111" s="258"/>
      <c r="G111" s="251"/>
      <c r="H111" s="251"/>
      <c r="I111" s="259"/>
      <c r="J111" s="259"/>
      <c r="K111" s="259"/>
      <c r="L111" s="259"/>
    </row>
    <row r="112" spans="1:12" ht="15" outlineLevel="1">
      <c r="A112" s="251"/>
      <c r="B112" s="251"/>
      <c r="C112" s="257"/>
      <c r="D112" s="257"/>
      <c r="E112" s="257"/>
      <c r="F112" s="258"/>
      <c r="G112" s="251"/>
      <c r="H112" s="251"/>
      <c r="I112" s="259"/>
      <c r="J112" s="259"/>
      <c r="K112" s="259"/>
      <c r="L112" s="259"/>
    </row>
    <row r="113" spans="1:12" ht="15" outlineLevel="1">
      <c r="A113" s="251"/>
      <c r="B113" s="251"/>
      <c r="C113" s="257"/>
      <c r="D113" s="260"/>
      <c r="E113" s="257"/>
      <c r="F113" s="258"/>
      <c r="G113" s="251"/>
      <c r="H113" s="251"/>
      <c r="I113" s="259"/>
      <c r="J113" s="259"/>
      <c r="K113" s="259"/>
      <c r="L113" s="259"/>
    </row>
    <row r="114" spans="1:12" ht="15" outlineLevel="1">
      <c r="A114" s="251"/>
      <c r="B114" s="251"/>
      <c r="C114" s="257"/>
      <c r="D114" s="257"/>
      <c r="E114" s="257"/>
      <c r="F114" s="258"/>
      <c r="G114" s="251"/>
      <c r="H114" s="251"/>
      <c r="I114" s="259"/>
      <c r="J114" s="259"/>
      <c r="K114" s="259"/>
      <c r="L114" s="259"/>
    </row>
    <row r="115" spans="1:12" ht="15" outlineLevel="1">
      <c r="A115" s="251"/>
      <c r="B115" s="251"/>
      <c r="C115" s="257"/>
      <c r="D115" s="260"/>
      <c r="E115" s="257"/>
      <c r="F115" s="258"/>
      <c r="G115" s="251"/>
      <c r="H115" s="251"/>
      <c r="I115" s="259"/>
      <c r="J115" s="259"/>
      <c r="K115" s="259"/>
      <c r="L115" s="259"/>
    </row>
    <row r="116" spans="1:12" ht="15" outlineLevel="1">
      <c r="A116" s="251"/>
      <c r="B116" s="251"/>
      <c r="C116" s="257"/>
      <c r="D116" s="257"/>
      <c r="E116" s="257"/>
      <c r="F116" s="258"/>
      <c r="G116" s="251"/>
      <c r="H116" s="251"/>
      <c r="I116" s="259"/>
      <c r="J116" s="259"/>
      <c r="K116" s="259"/>
      <c r="L116" s="259"/>
    </row>
    <row r="117" spans="1:12" ht="15" outlineLevel="1">
      <c r="A117" s="251"/>
      <c r="B117" s="251"/>
      <c r="C117" s="257"/>
      <c r="D117" s="260"/>
      <c r="E117" s="257"/>
      <c r="F117" s="258"/>
      <c r="G117" s="251"/>
      <c r="H117" s="251"/>
      <c r="I117" s="259"/>
      <c r="J117" s="259"/>
      <c r="K117" s="259"/>
      <c r="L117" s="259"/>
    </row>
    <row r="118" spans="1:12" ht="15" outlineLevel="1">
      <c r="A118" s="251"/>
      <c r="B118" s="251"/>
      <c r="C118" s="257"/>
      <c r="D118" s="257"/>
      <c r="E118" s="257"/>
      <c r="F118" s="258"/>
      <c r="G118" s="251"/>
      <c r="H118" s="251"/>
      <c r="I118" s="259"/>
      <c r="J118" s="259"/>
      <c r="K118" s="259"/>
      <c r="L118" s="259"/>
    </row>
    <row r="119" spans="1:12" ht="15" outlineLevel="1">
      <c r="A119" s="251"/>
      <c r="B119" s="251"/>
      <c r="C119" s="257"/>
      <c r="D119" s="257"/>
      <c r="E119" s="257"/>
      <c r="F119" s="258"/>
      <c r="G119" s="251"/>
      <c r="H119" s="251"/>
      <c r="I119" s="259"/>
      <c r="J119" s="259"/>
      <c r="K119" s="259"/>
      <c r="L119" s="259"/>
    </row>
    <row r="120" spans="1:12" ht="15" outlineLevel="1">
      <c r="A120" s="251"/>
      <c r="B120" s="251"/>
      <c r="C120" s="257"/>
      <c r="D120" s="257"/>
      <c r="E120" s="257"/>
      <c r="F120" s="258"/>
      <c r="G120" s="251"/>
      <c r="H120" s="251"/>
      <c r="I120" s="259"/>
      <c r="J120" s="259"/>
      <c r="K120" s="259"/>
      <c r="L120" s="259"/>
    </row>
    <row r="121" spans="1:12" ht="15" outlineLevel="1">
      <c r="A121" s="251"/>
      <c r="B121" s="251"/>
      <c r="C121" s="257"/>
      <c r="D121" s="257"/>
      <c r="E121" s="257"/>
      <c r="F121" s="258"/>
      <c r="G121" s="251"/>
      <c r="H121" s="251"/>
      <c r="I121" s="259"/>
      <c r="J121" s="259"/>
      <c r="K121" s="259"/>
      <c r="L121" s="259"/>
    </row>
    <row r="122" spans="1:12" ht="15" outlineLevel="1">
      <c r="A122" s="251"/>
      <c r="B122" s="251"/>
      <c r="C122" s="257"/>
      <c r="D122" s="260"/>
      <c r="E122" s="257"/>
      <c r="F122" s="258"/>
      <c r="G122" s="251"/>
      <c r="H122" s="251"/>
      <c r="I122" s="259"/>
      <c r="J122" s="259"/>
      <c r="K122" s="259"/>
      <c r="L122" s="259"/>
    </row>
    <row r="123" spans="1:12" ht="15" outlineLevel="1">
      <c r="A123" s="251"/>
      <c r="B123" s="251"/>
      <c r="C123" s="257"/>
      <c r="D123" s="257"/>
      <c r="E123" s="257"/>
      <c r="F123" s="258"/>
      <c r="G123" s="251"/>
      <c r="H123" s="251"/>
      <c r="I123" s="259"/>
      <c r="J123" s="259"/>
      <c r="K123" s="262"/>
      <c r="L123" s="259"/>
    </row>
    <row r="124" spans="1:12" ht="15.75" outlineLevel="1">
      <c r="A124" s="251"/>
      <c r="B124" s="251"/>
      <c r="C124" s="257"/>
      <c r="D124" s="257"/>
      <c r="E124" s="257"/>
      <c r="F124" s="258"/>
      <c r="G124" s="251"/>
      <c r="H124" s="251"/>
      <c r="I124" s="259"/>
      <c r="J124" s="259"/>
      <c r="K124" s="263"/>
      <c r="L124" s="259"/>
    </row>
    <row r="125" spans="1:12" ht="15.75" outlineLevel="1">
      <c r="A125" s="251"/>
      <c r="B125" s="251"/>
      <c r="C125" s="257"/>
      <c r="D125" s="260"/>
      <c r="E125" s="257"/>
      <c r="F125" s="258"/>
      <c r="G125" s="251"/>
      <c r="H125" s="251"/>
      <c r="I125" s="259"/>
      <c r="J125" s="259"/>
      <c r="K125" s="263"/>
      <c r="L125" s="259"/>
    </row>
    <row r="126" spans="1:12" ht="15" outlineLevel="1">
      <c r="A126" s="251"/>
      <c r="B126" s="251"/>
      <c r="C126" s="257"/>
      <c r="D126" s="257"/>
      <c r="E126" s="257"/>
      <c r="F126" s="258"/>
      <c r="G126" s="251"/>
      <c r="H126" s="251"/>
      <c r="I126" s="259"/>
      <c r="J126" s="259"/>
      <c r="K126" s="259"/>
      <c r="L126" s="259"/>
    </row>
    <row r="127" spans="1:12" ht="15" outlineLevel="1">
      <c r="A127" s="251"/>
      <c r="B127" s="251"/>
      <c r="C127" s="257"/>
      <c r="D127" s="260"/>
      <c r="E127" s="257"/>
      <c r="F127" s="258"/>
      <c r="G127" s="251"/>
      <c r="H127" s="251"/>
      <c r="I127" s="259"/>
      <c r="J127" s="259"/>
      <c r="K127" s="259"/>
      <c r="L127" s="259"/>
    </row>
    <row r="128" spans="1:12" ht="15" outlineLevel="1">
      <c r="A128" s="251"/>
      <c r="B128" s="251"/>
      <c r="C128" s="257"/>
      <c r="D128" s="257"/>
      <c r="E128" s="257"/>
      <c r="F128" s="258"/>
      <c r="G128" s="251"/>
      <c r="H128" s="251"/>
      <c r="I128" s="259"/>
      <c r="J128" s="259"/>
      <c r="K128" s="259"/>
      <c r="L128" s="259"/>
    </row>
    <row r="129" spans="1:12" ht="15" outlineLevel="1">
      <c r="A129" s="251"/>
      <c r="B129" s="251"/>
      <c r="C129" s="257"/>
      <c r="D129" s="260"/>
      <c r="E129" s="257"/>
      <c r="F129" s="258"/>
      <c r="G129" s="251"/>
      <c r="H129" s="251"/>
      <c r="I129" s="259"/>
      <c r="J129" s="259"/>
      <c r="K129" s="259"/>
      <c r="L129" s="259"/>
    </row>
    <row r="130" spans="1:12" ht="15" outlineLevel="1">
      <c r="A130" s="251"/>
      <c r="B130" s="251"/>
      <c r="C130" s="257"/>
      <c r="D130" s="257"/>
      <c r="E130" s="257"/>
      <c r="F130" s="258"/>
      <c r="G130" s="251"/>
      <c r="H130" s="251"/>
      <c r="I130" s="259"/>
      <c r="J130" s="259"/>
      <c r="K130" s="259"/>
      <c r="L130" s="259"/>
    </row>
    <row r="131" spans="1:12" ht="15">
      <c r="A131" s="251"/>
      <c r="B131" s="251"/>
      <c r="C131" s="257"/>
      <c r="D131" s="257"/>
      <c r="E131" s="257"/>
      <c r="F131" s="258"/>
      <c r="G131" s="251"/>
      <c r="H131" s="251"/>
      <c r="I131" s="259"/>
      <c r="J131" s="259"/>
      <c r="K131" s="259"/>
      <c r="L131" s="259"/>
    </row>
    <row r="132" spans="1:12" ht="15">
      <c r="A132" s="251"/>
      <c r="B132" s="251"/>
      <c r="C132" s="257"/>
      <c r="D132" s="260"/>
      <c r="E132" s="257"/>
      <c r="F132" s="258"/>
      <c r="G132" s="251"/>
      <c r="H132" s="251"/>
      <c r="I132" s="259"/>
      <c r="J132" s="259"/>
      <c r="K132" s="259"/>
      <c r="L132" s="259"/>
    </row>
    <row r="133" spans="1:12" ht="15">
      <c r="A133" s="251"/>
      <c r="B133" s="251"/>
      <c r="C133" s="257"/>
      <c r="D133" s="257"/>
      <c r="E133" s="257"/>
      <c r="F133" s="258"/>
      <c r="G133" s="251"/>
      <c r="H133" s="251"/>
      <c r="I133" s="259"/>
      <c r="J133" s="259"/>
      <c r="K133" s="259"/>
      <c r="L133" s="259"/>
    </row>
    <row r="134" spans="1:12" ht="15">
      <c r="A134" s="251"/>
      <c r="B134" s="251"/>
      <c r="C134" s="257"/>
      <c r="D134" s="260"/>
      <c r="E134" s="257"/>
      <c r="F134" s="258"/>
      <c r="G134" s="251"/>
      <c r="H134" s="251"/>
      <c r="I134" s="259"/>
      <c r="J134" s="259"/>
      <c r="K134" s="259"/>
      <c r="L134" s="259"/>
    </row>
    <row r="135" spans="1:12" ht="15">
      <c r="A135" s="251"/>
      <c r="B135" s="251"/>
      <c r="C135" s="257"/>
      <c r="D135" s="257"/>
      <c r="E135" s="257"/>
      <c r="F135" s="258"/>
      <c r="G135" s="251"/>
      <c r="H135" s="251"/>
      <c r="I135" s="259"/>
      <c r="J135" s="259"/>
      <c r="K135" s="259"/>
      <c r="L135" s="259"/>
    </row>
    <row r="136" spans="1:12" ht="15">
      <c r="A136" s="251"/>
      <c r="B136" s="251"/>
      <c r="C136" s="257"/>
      <c r="D136" s="257"/>
      <c r="E136" s="257"/>
      <c r="F136" s="258"/>
      <c r="G136" s="251"/>
      <c r="H136" s="251"/>
      <c r="I136" s="259"/>
      <c r="J136" s="259"/>
      <c r="K136" s="259"/>
      <c r="L136" s="259"/>
    </row>
    <row r="137" spans="1:12" ht="15">
      <c r="A137" s="251"/>
      <c r="B137" s="251"/>
      <c r="C137" s="257"/>
      <c r="D137" s="257"/>
      <c r="E137" s="257"/>
      <c r="F137" s="258"/>
      <c r="G137" s="251"/>
      <c r="H137" s="251"/>
      <c r="I137" s="259"/>
      <c r="J137" s="259"/>
      <c r="K137" s="259"/>
      <c r="L137" s="259"/>
    </row>
    <row r="138" spans="1:12" ht="15">
      <c r="A138" s="251"/>
      <c r="B138" s="251"/>
      <c r="C138" s="257"/>
      <c r="D138" s="260"/>
      <c r="E138" s="257"/>
      <c r="F138" s="258"/>
      <c r="G138" s="251"/>
      <c r="H138" s="251"/>
      <c r="I138" s="259"/>
      <c r="J138" s="259"/>
      <c r="K138" s="259"/>
      <c r="L138" s="259"/>
    </row>
    <row r="139" spans="1:12" ht="15">
      <c r="A139" s="251"/>
      <c r="B139" s="251"/>
      <c r="C139" s="257"/>
      <c r="D139" s="257"/>
      <c r="E139" s="257"/>
      <c r="F139" s="258"/>
      <c r="G139" s="251"/>
      <c r="H139" s="251"/>
      <c r="I139" s="259"/>
      <c r="J139" s="259"/>
      <c r="K139" s="259"/>
      <c r="L139" s="259"/>
    </row>
    <row r="140" spans="1:12" ht="15">
      <c r="A140" s="251"/>
      <c r="B140" s="251"/>
      <c r="C140" s="257"/>
      <c r="D140" s="260"/>
      <c r="E140" s="257"/>
      <c r="F140" s="258"/>
      <c r="G140" s="251"/>
      <c r="H140" s="251"/>
      <c r="I140" s="259"/>
      <c r="J140" s="259"/>
      <c r="K140" s="259"/>
      <c r="L140" s="259"/>
    </row>
    <row r="141" spans="1:12" ht="15">
      <c r="A141" s="251"/>
      <c r="B141" s="251"/>
      <c r="C141" s="257"/>
      <c r="D141" s="257"/>
      <c r="E141" s="257"/>
      <c r="F141" s="258"/>
      <c r="G141" s="251"/>
      <c r="H141" s="251"/>
      <c r="I141" s="259"/>
      <c r="J141" s="259"/>
      <c r="K141" s="259"/>
      <c r="L141" s="259"/>
    </row>
    <row r="142" spans="1:12" ht="15">
      <c r="A142" s="251"/>
      <c r="B142" s="251"/>
      <c r="C142" s="257"/>
      <c r="D142" s="257"/>
      <c r="E142" s="257"/>
      <c r="F142" s="258"/>
      <c r="G142" s="251"/>
      <c r="H142" s="251"/>
      <c r="I142" s="259"/>
      <c r="J142" s="259"/>
      <c r="K142" s="259"/>
      <c r="L142" s="259"/>
    </row>
    <row r="143" spans="1:12" ht="15">
      <c r="A143" s="251"/>
      <c r="B143" s="251"/>
      <c r="C143" s="257"/>
      <c r="D143" s="257"/>
      <c r="E143" s="257"/>
      <c r="F143" s="258"/>
      <c r="G143" s="251"/>
      <c r="H143" s="251"/>
      <c r="I143" s="259"/>
      <c r="J143" s="259"/>
      <c r="K143" s="259"/>
      <c r="L143" s="259"/>
    </row>
    <row r="144" spans="1:12" ht="15">
      <c r="A144" s="251"/>
      <c r="B144" s="251"/>
      <c r="C144" s="257"/>
      <c r="D144" s="257"/>
      <c r="E144" s="257"/>
      <c r="F144" s="258"/>
      <c r="G144" s="251"/>
      <c r="H144" s="251"/>
      <c r="I144" s="259"/>
      <c r="J144" s="259"/>
      <c r="K144" s="259"/>
      <c r="L144" s="259"/>
    </row>
    <row r="145" spans="1:12" ht="15">
      <c r="A145" s="251"/>
      <c r="B145" s="251"/>
      <c r="C145" s="257"/>
      <c r="D145" s="257"/>
      <c r="E145" s="257"/>
      <c r="F145" s="258"/>
      <c r="G145" s="251"/>
      <c r="H145" s="251"/>
      <c r="I145" s="259"/>
      <c r="J145" s="259"/>
      <c r="K145" s="259"/>
      <c r="L145" s="259"/>
    </row>
    <row r="146" spans="1:12" ht="15">
      <c r="A146" s="251"/>
      <c r="B146" s="251"/>
      <c r="C146" s="257"/>
      <c r="D146" s="260"/>
      <c r="E146" s="257"/>
      <c r="F146" s="258"/>
      <c r="G146" s="251"/>
      <c r="H146" s="251"/>
      <c r="I146" s="259"/>
      <c r="J146" s="259"/>
      <c r="K146" s="259"/>
      <c r="L146" s="259"/>
    </row>
    <row r="147" spans="1:12" ht="15">
      <c r="A147" s="251"/>
      <c r="B147" s="251"/>
      <c r="C147" s="257"/>
      <c r="D147" s="257"/>
      <c r="E147" s="257"/>
      <c r="F147" s="258"/>
      <c r="G147" s="251"/>
      <c r="H147" s="251"/>
      <c r="I147" s="259"/>
      <c r="J147" s="259"/>
      <c r="K147" s="259"/>
      <c r="L147" s="259"/>
    </row>
    <row r="148" spans="1:12" ht="15">
      <c r="A148" s="251"/>
      <c r="B148" s="251"/>
      <c r="C148" s="257"/>
      <c r="D148" s="260"/>
      <c r="E148" s="257"/>
      <c r="F148" s="258"/>
      <c r="G148" s="251"/>
      <c r="H148" s="251"/>
      <c r="I148" s="259"/>
      <c r="J148" s="259"/>
      <c r="K148" s="259"/>
      <c r="L148" s="259"/>
    </row>
    <row r="149" spans="1:12" ht="15">
      <c r="A149" s="251"/>
      <c r="B149" s="251"/>
      <c r="C149" s="257"/>
      <c r="D149" s="257"/>
      <c r="E149" s="257"/>
      <c r="F149" s="258"/>
      <c r="G149" s="251"/>
      <c r="H149" s="251"/>
      <c r="I149" s="259"/>
      <c r="J149" s="259"/>
      <c r="K149" s="259"/>
      <c r="L149" s="259"/>
    </row>
    <row r="150" spans="1:12" ht="15">
      <c r="A150" s="251"/>
      <c r="B150" s="251"/>
      <c r="C150" s="257"/>
      <c r="D150" s="260"/>
      <c r="E150" s="257"/>
      <c r="F150" s="258"/>
      <c r="G150" s="251"/>
      <c r="H150" s="251"/>
      <c r="I150" s="259"/>
      <c r="J150" s="259"/>
      <c r="K150" s="259"/>
      <c r="L150" s="259"/>
    </row>
    <row r="151" spans="1:12" ht="15">
      <c r="A151" s="251"/>
      <c r="B151" s="251"/>
      <c r="C151" s="257"/>
      <c r="D151" s="257"/>
      <c r="E151" s="257"/>
      <c r="F151" s="258"/>
      <c r="G151" s="251"/>
      <c r="H151" s="251"/>
      <c r="I151" s="259"/>
      <c r="J151" s="259"/>
      <c r="K151" s="259"/>
      <c r="L151" s="259"/>
    </row>
    <row r="152" spans="1:12" ht="15">
      <c r="A152" s="251"/>
      <c r="B152" s="251"/>
      <c r="C152" s="257"/>
      <c r="D152" s="260"/>
      <c r="E152" s="257"/>
      <c r="F152" s="258"/>
      <c r="G152" s="251"/>
      <c r="H152" s="251"/>
      <c r="I152" s="259"/>
      <c r="J152" s="259"/>
      <c r="K152" s="259"/>
      <c r="L152" s="259"/>
    </row>
    <row r="153" spans="1:12" ht="15">
      <c r="A153" s="251"/>
      <c r="B153" s="251"/>
      <c r="C153" s="257"/>
      <c r="D153" s="257"/>
      <c r="E153" s="257"/>
      <c r="F153" s="258"/>
      <c r="G153" s="251"/>
      <c r="H153" s="251"/>
      <c r="I153" s="259"/>
      <c r="J153" s="259"/>
      <c r="K153" s="259"/>
      <c r="L153" s="259"/>
    </row>
    <row r="154" spans="1:12" ht="15">
      <c r="A154" s="251"/>
      <c r="B154" s="251"/>
      <c r="C154" s="257"/>
      <c r="D154" s="260"/>
      <c r="E154" s="257"/>
      <c r="F154" s="258"/>
      <c r="G154" s="251"/>
      <c r="H154" s="251"/>
      <c r="I154" s="259"/>
      <c r="J154" s="259"/>
      <c r="K154" s="259"/>
      <c r="L154" s="259"/>
    </row>
    <row r="155" spans="1:12" ht="15">
      <c r="A155" s="251"/>
      <c r="B155" s="251"/>
      <c r="C155" s="257"/>
      <c r="D155" s="257"/>
      <c r="E155" s="257"/>
      <c r="F155" s="258"/>
      <c r="G155" s="251"/>
      <c r="H155" s="251"/>
      <c r="I155" s="259"/>
      <c r="J155" s="259"/>
      <c r="K155" s="259"/>
      <c r="L155" s="259"/>
    </row>
    <row r="156" spans="1:12" ht="15">
      <c r="A156" s="251"/>
      <c r="B156" s="251"/>
      <c r="C156" s="257"/>
      <c r="D156" s="260"/>
      <c r="E156" s="257"/>
      <c r="F156" s="258"/>
      <c r="G156" s="251"/>
      <c r="H156" s="251"/>
      <c r="I156" s="259"/>
      <c r="J156" s="259"/>
      <c r="K156" s="259"/>
      <c r="L156" s="259"/>
    </row>
    <row r="157" spans="1:12" ht="15">
      <c r="A157" s="251"/>
      <c r="B157" s="251"/>
      <c r="C157" s="257"/>
      <c r="D157" s="257"/>
      <c r="E157" s="257"/>
      <c r="F157" s="258"/>
      <c r="G157" s="251"/>
      <c r="H157" s="251"/>
      <c r="I157" s="259"/>
      <c r="J157" s="259"/>
      <c r="K157" s="259"/>
      <c r="L157" s="259"/>
    </row>
    <row r="158" spans="1:12" ht="15">
      <c r="A158" s="251"/>
      <c r="B158" s="251"/>
      <c r="C158" s="257"/>
      <c r="D158" s="260"/>
      <c r="E158" s="257"/>
      <c r="F158" s="258"/>
      <c r="G158" s="251"/>
      <c r="H158" s="251"/>
      <c r="I158" s="259"/>
      <c r="J158" s="259"/>
      <c r="K158" s="259"/>
      <c r="L158" s="259"/>
    </row>
    <row r="159" spans="1:12" ht="15">
      <c r="A159" s="251"/>
      <c r="B159" s="251"/>
      <c r="C159" s="257"/>
      <c r="D159" s="260"/>
      <c r="E159" s="257"/>
      <c r="F159" s="258"/>
      <c r="G159" s="251"/>
      <c r="H159" s="251"/>
      <c r="I159" s="259"/>
      <c r="J159" s="259"/>
      <c r="K159" s="259"/>
      <c r="L159" s="259"/>
    </row>
    <row r="160" spans="1:12" ht="15">
      <c r="A160" s="251"/>
      <c r="B160" s="251"/>
      <c r="C160" s="257"/>
      <c r="D160" s="260"/>
      <c r="E160" s="257"/>
      <c r="F160" s="258"/>
      <c r="G160" s="251"/>
      <c r="H160" s="251"/>
      <c r="I160" s="259"/>
      <c r="J160" s="259"/>
      <c r="K160" s="259"/>
      <c r="L160" s="259"/>
    </row>
    <row r="161" spans="1:12" ht="15">
      <c r="A161" s="251"/>
      <c r="B161" s="251"/>
      <c r="C161" s="257"/>
      <c r="D161" s="257"/>
      <c r="E161" s="257"/>
      <c r="F161" s="258"/>
      <c r="G161" s="251"/>
      <c r="H161" s="251"/>
      <c r="I161" s="259"/>
      <c r="J161" s="259"/>
      <c r="K161" s="259"/>
      <c r="L161" s="259"/>
    </row>
    <row r="162" spans="1:12" ht="15">
      <c r="A162" s="251"/>
      <c r="B162" s="251"/>
      <c r="C162" s="257"/>
      <c r="D162" s="257"/>
      <c r="E162" s="257"/>
      <c r="F162" s="258"/>
      <c r="G162" s="251"/>
      <c r="H162" s="251"/>
      <c r="I162" s="259"/>
      <c r="J162" s="259"/>
      <c r="K162" s="259"/>
      <c r="L162" s="259"/>
    </row>
    <row r="163" spans="1:12" ht="15">
      <c r="A163" s="251"/>
      <c r="B163" s="251"/>
      <c r="C163" s="257"/>
      <c r="D163" s="260"/>
      <c r="E163" s="257"/>
      <c r="F163" s="258"/>
      <c r="G163" s="251"/>
      <c r="H163" s="251"/>
      <c r="I163" s="259"/>
      <c r="J163" s="259"/>
      <c r="K163" s="259"/>
      <c r="L163" s="259"/>
    </row>
    <row r="164" spans="1:12" ht="15">
      <c r="A164" s="251"/>
      <c r="B164" s="251"/>
      <c r="C164" s="257"/>
      <c r="D164" s="257"/>
      <c r="E164" s="257"/>
      <c r="F164" s="258"/>
      <c r="G164" s="251"/>
      <c r="H164" s="251"/>
      <c r="I164" s="259"/>
      <c r="J164" s="259"/>
      <c r="K164" s="259"/>
      <c r="L164" s="259"/>
    </row>
    <row r="165" spans="1:12" ht="15">
      <c r="A165" s="251"/>
      <c r="B165" s="251"/>
      <c r="C165" s="257"/>
      <c r="D165" s="257"/>
      <c r="E165" s="257"/>
      <c r="F165" s="258"/>
      <c r="G165" s="251"/>
      <c r="H165" s="251"/>
      <c r="I165" s="259"/>
      <c r="J165" s="259"/>
      <c r="K165" s="259"/>
      <c r="L165" s="259"/>
    </row>
    <row r="166" spans="1:12" ht="15">
      <c r="A166" s="251"/>
      <c r="B166" s="251"/>
      <c r="C166" s="257"/>
      <c r="D166" s="260"/>
      <c r="E166" s="257"/>
      <c r="F166" s="258"/>
      <c r="G166" s="251"/>
      <c r="H166" s="251"/>
      <c r="I166" s="259"/>
      <c r="J166" s="259"/>
      <c r="K166" s="259"/>
      <c r="L166" s="259"/>
    </row>
    <row r="167" spans="1:12" ht="15">
      <c r="A167" s="251"/>
      <c r="B167" s="251"/>
      <c r="C167" s="257"/>
      <c r="D167" s="257"/>
      <c r="E167" s="257"/>
      <c r="F167" s="258"/>
      <c r="G167" s="251"/>
      <c r="H167" s="251"/>
      <c r="I167" s="259"/>
      <c r="J167" s="259"/>
      <c r="K167" s="259"/>
      <c r="L167" s="259"/>
    </row>
    <row r="168" spans="1:12" ht="15">
      <c r="A168" s="251"/>
      <c r="B168" s="251"/>
      <c r="C168" s="257"/>
      <c r="D168" s="260"/>
      <c r="E168" s="257"/>
      <c r="F168" s="258"/>
      <c r="G168" s="251"/>
      <c r="H168" s="251"/>
      <c r="I168" s="259"/>
      <c r="J168" s="259"/>
      <c r="K168" s="259"/>
      <c r="L168" s="259"/>
    </row>
    <row r="169" spans="1:12" ht="15">
      <c r="A169" s="251"/>
      <c r="B169" s="251"/>
      <c r="C169" s="257"/>
      <c r="D169" s="257"/>
      <c r="E169" s="257"/>
      <c r="F169" s="258"/>
      <c r="G169" s="251"/>
      <c r="H169" s="251"/>
      <c r="I169" s="259"/>
      <c r="J169" s="259"/>
      <c r="K169" s="259"/>
      <c r="L169" s="259"/>
    </row>
    <row r="170" spans="1:12" ht="15">
      <c r="A170" s="246" t="s">
        <v>395</v>
      </c>
      <c r="B170" s="248"/>
      <c r="C170" s="248" t="s">
        <v>236</v>
      </c>
      <c r="D170" s="257"/>
      <c r="E170" s="257"/>
      <c r="F170" s="258"/>
      <c r="G170" s="251"/>
      <c r="H170" s="251"/>
      <c r="I170" s="259"/>
      <c r="J170" s="259"/>
      <c r="K170" s="259"/>
      <c r="L170" s="259"/>
    </row>
    <row r="171" spans="1:12" ht="15">
      <c r="A171" s="246"/>
      <c r="B171" s="248"/>
      <c r="C171" s="248"/>
      <c r="D171" s="260"/>
      <c r="E171" s="257"/>
      <c r="F171" s="258"/>
      <c r="G171" s="251"/>
      <c r="H171" s="251"/>
      <c r="I171" s="259"/>
      <c r="J171" s="259"/>
      <c r="K171" s="259"/>
      <c r="L171" s="259"/>
    </row>
    <row r="172" spans="1:12" ht="15">
      <c r="A172" s="246">
        <v>8</v>
      </c>
      <c r="B172" s="248"/>
      <c r="C172" s="248" t="s">
        <v>268</v>
      </c>
      <c r="D172" s="257"/>
      <c r="E172" s="257"/>
      <c r="F172" s="258"/>
      <c r="G172" s="251"/>
      <c r="H172" s="251"/>
      <c r="I172" s="259"/>
      <c r="J172" s="259"/>
      <c r="K172" s="259"/>
      <c r="L172" s="259"/>
    </row>
    <row r="173" spans="1:12" ht="15">
      <c r="A173" s="246">
        <v>6</v>
      </c>
      <c r="B173" s="248"/>
      <c r="C173" s="248" t="s">
        <v>251</v>
      </c>
      <c r="D173" s="260"/>
      <c r="E173" s="257"/>
      <c r="F173" s="258"/>
      <c r="G173" s="251"/>
      <c r="H173" s="251"/>
      <c r="I173" s="259"/>
      <c r="J173" s="259"/>
      <c r="K173" s="259"/>
      <c r="L173" s="259"/>
    </row>
    <row r="174" spans="1:12" ht="15">
      <c r="A174" s="246">
        <v>1</v>
      </c>
      <c r="B174" s="248"/>
      <c r="C174" s="248" t="s">
        <v>261</v>
      </c>
      <c r="D174" s="260"/>
      <c r="E174" s="257"/>
      <c r="F174" s="258"/>
      <c r="G174" s="251"/>
      <c r="H174" s="251"/>
      <c r="I174" s="259"/>
      <c r="J174" s="259"/>
      <c r="K174" s="259"/>
      <c r="L174" s="259"/>
    </row>
    <row r="175" spans="1:12" ht="15">
      <c r="A175" s="246">
        <v>1</v>
      </c>
      <c r="B175" s="248"/>
      <c r="C175" s="248" t="s">
        <v>257</v>
      </c>
      <c r="D175" s="257"/>
      <c r="E175" s="257"/>
      <c r="F175" s="258"/>
      <c r="G175" s="251"/>
      <c r="H175" s="251"/>
      <c r="I175" s="259"/>
      <c r="J175" s="259"/>
      <c r="K175" s="259"/>
      <c r="L175" s="259"/>
    </row>
    <row r="176" spans="1:12" ht="15">
      <c r="A176" s="246">
        <v>2</v>
      </c>
      <c r="B176" s="248"/>
      <c r="C176" s="248" t="s">
        <v>393</v>
      </c>
      <c r="D176" s="257"/>
      <c r="E176" s="257"/>
      <c r="F176" s="258"/>
      <c r="G176" s="251"/>
      <c r="H176" s="251"/>
      <c r="I176" s="259"/>
      <c r="J176" s="259"/>
      <c r="K176" s="259"/>
      <c r="L176" s="259"/>
    </row>
    <row r="177" spans="1:12" ht="15">
      <c r="A177" s="246"/>
      <c r="B177" s="248"/>
      <c r="C177" s="248" t="s">
        <v>201</v>
      </c>
      <c r="D177" s="260"/>
      <c r="E177" s="257"/>
      <c r="F177" s="258"/>
      <c r="G177" s="251"/>
      <c r="H177" s="251"/>
      <c r="I177" s="259"/>
      <c r="J177" s="259"/>
      <c r="K177" s="259"/>
      <c r="L177" s="259"/>
    </row>
    <row r="178" spans="1:12" ht="15">
      <c r="A178" s="246">
        <v>2</v>
      </c>
      <c r="B178" s="248"/>
      <c r="C178" s="248" t="s">
        <v>246</v>
      </c>
      <c r="D178" s="257"/>
      <c r="E178" s="257"/>
      <c r="F178" s="258"/>
      <c r="G178" s="251"/>
      <c r="H178" s="251"/>
      <c r="I178" s="259"/>
      <c r="J178" s="259"/>
      <c r="K178" s="259"/>
      <c r="L178" s="259"/>
    </row>
    <row r="179" spans="1:12" ht="15">
      <c r="A179" s="246"/>
      <c r="B179" s="248"/>
      <c r="C179" s="248" t="s">
        <v>268</v>
      </c>
      <c r="D179" s="257"/>
      <c r="E179" s="257"/>
      <c r="F179" s="258"/>
      <c r="G179" s="251"/>
      <c r="H179" s="251"/>
      <c r="I179" s="259"/>
      <c r="J179" s="259"/>
      <c r="K179" s="259"/>
      <c r="L179" s="259"/>
    </row>
    <row r="180" spans="1:12" ht="15">
      <c r="A180" s="246"/>
      <c r="B180" s="248"/>
      <c r="C180" s="248" t="s">
        <v>308</v>
      </c>
      <c r="D180" s="257"/>
      <c r="E180" s="257"/>
      <c r="F180" s="258"/>
      <c r="G180" s="251"/>
      <c r="H180" s="251"/>
      <c r="I180" s="259"/>
      <c r="J180" s="259"/>
      <c r="K180" s="259"/>
      <c r="L180" s="259"/>
    </row>
    <row r="181" spans="1:12" ht="15">
      <c r="A181" s="246">
        <v>4</v>
      </c>
      <c r="B181" s="248"/>
      <c r="C181" s="248" t="s">
        <v>57</v>
      </c>
      <c r="D181" s="257"/>
      <c r="E181" s="257"/>
      <c r="F181" s="258"/>
      <c r="G181" s="251"/>
      <c r="H181" s="251"/>
      <c r="I181" s="259"/>
      <c r="J181" s="259"/>
      <c r="K181" s="259"/>
      <c r="L181" s="259"/>
    </row>
    <row r="182" spans="1:12" ht="15">
      <c r="A182" s="246">
        <v>10</v>
      </c>
      <c r="B182" s="248"/>
      <c r="C182" s="248" t="s">
        <v>248</v>
      </c>
      <c r="D182" s="260"/>
      <c r="E182" s="257"/>
      <c r="F182" s="258"/>
      <c r="G182" s="251"/>
      <c r="H182" s="251"/>
      <c r="I182" s="259"/>
      <c r="J182" s="259"/>
      <c r="K182" s="259"/>
      <c r="L182" s="259"/>
    </row>
    <row r="183" spans="1:12" ht="15">
      <c r="A183" s="246">
        <v>6</v>
      </c>
      <c r="B183" s="248"/>
      <c r="C183" s="248" t="s">
        <v>265</v>
      </c>
      <c r="D183" s="257"/>
      <c r="E183" s="257"/>
      <c r="F183" s="258"/>
      <c r="G183" s="251"/>
      <c r="H183" s="251"/>
      <c r="I183" s="259"/>
      <c r="J183" s="259"/>
      <c r="K183" s="259"/>
      <c r="L183" s="259"/>
    </row>
    <row r="184" spans="1:12" ht="15">
      <c r="A184" s="246">
        <v>6</v>
      </c>
      <c r="B184" s="248"/>
      <c r="C184" s="248" t="s">
        <v>270</v>
      </c>
      <c r="D184" s="260"/>
      <c r="E184" s="257"/>
      <c r="F184" s="258"/>
      <c r="G184" s="251"/>
      <c r="H184" s="251"/>
      <c r="I184" s="259"/>
      <c r="J184" s="259"/>
      <c r="K184" s="259"/>
      <c r="L184" s="259"/>
    </row>
    <row r="185" spans="1:12" ht="15">
      <c r="A185" s="246">
        <v>1</v>
      </c>
      <c r="B185" s="248"/>
      <c r="C185" s="248" t="s">
        <v>945</v>
      </c>
      <c r="D185" s="257"/>
      <c r="E185" s="257"/>
      <c r="F185" s="258"/>
      <c r="G185" s="251"/>
      <c r="H185" s="251"/>
      <c r="I185" s="259"/>
      <c r="J185" s="259"/>
      <c r="K185" s="259"/>
      <c r="L185" s="259"/>
    </row>
    <row r="186" spans="1:12" ht="15">
      <c r="A186" s="246"/>
      <c r="B186" s="248"/>
      <c r="C186" s="248" t="s">
        <v>301</v>
      </c>
      <c r="D186" s="260"/>
      <c r="E186" s="257"/>
      <c r="F186" s="258"/>
      <c r="G186" s="251"/>
      <c r="H186" s="251"/>
      <c r="I186" s="259"/>
      <c r="J186" s="259"/>
      <c r="K186" s="259"/>
      <c r="L186" s="259"/>
    </row>
    <row r="187" spans="1:12" ht="15">
      <c r="A187" s="246">
        <v>5</v>
      </c>
      <c r="B187" s="248"/>
      <c r="C187" s="248" t="s">
        <v>401</v>
      </c>
      <c r="D187" s="257"/>
      <c r="E187" s="257"/>
      <c r="F187" s="258"/>
      <c r="G187" s="251"/>
      <c r="H187" s="251"/>
      <c r="I187" s="259"/>
      <c r="J187" s="259"/>
      <c r="K187" s="259"/>
      <c r="L187" s="259"/>
    </row>
    <row r="188" spans="1:12" ht="15">
      <c r="A188" s="246"/>
      <c r="B188" s="248"/>
      <c r="C188" s="248" t="s">
        <v>264</v>
      </c>
      <c r="D188" s="260"/>
      <c r="E188" s="257"/>
      <c r="F188" s="258"/>
      <c r="G188" s="251"/>
      <c r="H188" s="251"/>
      <c r="I188" s="259"/>
      <c r="J188" s="259"/>
      <c r="K188" s="259"/>
      <c r="L188" s="259"/>
    </row>
    <row r="189" spans="1:12" ht="15">
      <c r="A189" s="246">
        <v>1</v>
      </c>
      <c r="B189" s="248"/>
      <c r="C189" s="248" t="s">
        <v>1725</v>
      </c>
      <c r="D189" s="257"/>
      <c r="E189" s="257"/>
      <c r="F189" s="258"/>
      <c r="G189" s="251"/>
      <c r="H189" s="251"/>
      <c r="I189" s="259"/>
      <c r="J189" s="259"/>
      <c r="K189" s="259"/>
      <c r="L189" s="259"/>
    </row>
    <row r="190" spans="1:12" ht="15">
      <c r="A190" s="246"/>
      <c r="B190" s="248"/>
      <c r="C190" s="248"/>
      <c r="D190" s="257"/>
      <c r="E190" s="257"/>
      <c r="F190" s="258"/>
      <c r="G190" s="251"/>
      <c r="H190" s="251"/>
      <c r="I190" s="259"/>
      <c r="J190" s="259"/>
      <c r="K190" s="259"/>
      <c r="L190" s="259"/>
    </row>
    <row r="191" spans="1:12" ht="15">
      <c r="A191" s="247">
        <f>SUM(A172:A190)</f>
        <v>53</v>
      </c>
      <c r="B191" s="248"/>
      <c r="C191" s="248" t="s">
        <v>53</v>
      </c>
      <c r="D191" s="257"/>
      <c r="E191" s="257"/>
      <c r="F191" s="258"/>
      <c r="G191" s="251"/>
      <c r="H191" s="251"/>
      <c r="I191" s="259"/>
      <c r="J191" s="259"/>
      <c r="K191" s="259"/>
      <c r="L191" s="259"/>
    </row>
    <row r="192" spans="1:12" ht="15">
      <c r="A192" s="251"/>
      <c r="B192" s="251"/>
      <c r="C192" s="257"/>
      <c r="D192" s="257"/>
      <c r="E192" s="257"/>
      <c r="F192" s="258"/>
      <c r="G192" s="251"/>
      <c r="H192" s="251"/>
      <c r="I192" s="259"/>
      <c r="J192" s="259"/>
      <c r="K192" s="259"/>
      <c r="L192" s="259"/>
    </row>
    <row r="193" spans="1:12" ht="15">
      <c r="A193" s="251"/>
      <c r="B193" s="251"/>
      <c r="C193" s="257"/>
      <c r="D193" s="260"/>
      <c r="E193" s="257"/>
      <c r="F193" s="258"/>
      <c r="G193" s="251"/>
      <c r="H193" s="251"/>
      <c r="I193" s="259"/>
      <c r="J193" s="259"/>
      <c r="K193" s="259"/>
      <c r="L193" s="259"/>
    </row>
    <row r="194" spans="1:12" ht="15">
      <c r="A194" s="251"/>
      <c r="B194" s="251"/>
      <c r="C194" s="257"/>
      <c r="D194" s="260"/>
      <c r="E194" s="257"/>
      <c r="F194" s="258"/>
      <c r="G194" s="251"/>
      <c r="H194" s="251"/>
      <c r="I194" s="259"/>
      <c r="J194" s="259"/>
      <c r="K194" s="259"/>
      <c r="L194" s="259"/>
    </row>
    <row r="195" spans="1:12" ht="15">
      <c r="A195" s="251"/>
      <c r="B195" s="251"/>
      <c r="C195" s="257"/>
      <c r="D195" s="257"/>
      <c r="E195" s="257"/>
      <c r="F195" s="258"/>
      <c r="G195" s="251"/>
      <c r="H195" s="251"/>
      <c r="I195" s="259"/>
      <c r="J195" s="259"/>
      <c r="K195" s="259"/>
      <c r="L195" s="259"/>
    </row>
    <row r="196" spans="1:12" ht="15">
      <c r="A196" s="251"/>
      <c r="B196" s="251"/>
      <c r="C196" s="257"/>
      <c r="D196" s="257"/>
      <c r="E196" s="257"/>
      <c r="F196" s="258"/>
      <c r="G196" s="251"/>
      <c r="H196" s="251"/>
      <c r="I196" s="259"/>
      <c r="J196" s="259"/>
      <c r="K196" s="259"/>
      <c r="L196" s="259"/>
    </row>
    <row r="197" spans="1:12" ht="15">
      <c r="A197" s="251"/>
      <c r="B197" s="251"/>
      <c r="C197" s="257"/>
      <c r="D197" s="260"/>
      <c r="E197" s="257"/>
      <c r="F197" s="258"/>
      <c r="G197" s="251"/>
      <c r="H197" s="251"/>
      <c r="I197" s="259"/>
      <c r="J197" s="259"/>
      <c r="K197" s="259"/>
      <c r="L197" s="259"/>
    </row>
    <row r="198" spans="1:12" ht="15">
      <c r="A198" s="251"/>
      <c r="B198" s="251"/>
      <c r="C198" s="257"/>
      <c r="D198" s="257"/>
      <c r="E198" s="257"/>
      <c r="F198" s="258"/>
      <c r="G198" s="251"/>
      <c r="H198" s="251"/>
      <c r="I198" s="259"/>
      <c r="J198" s="259"/>
      <c r="K198" s="259"/>
      <c r="L198" s="259"/>
    </row>
    <row r="199" spans="1:12" ht="15">
      <c r="A199" s="251"/>
      <c r="B199" s="251"/>
      <c r="C199" s="257"/>
      <c r="D199" s="260"/>
      <c r="E199" s="257"/>
      <c r="F199" s="258"/>
      <c r="G199" s="251"/>
      <c r="H199" s="251"/>
      <c r="I199" s="259"/>
      <c r="J199" s="259"/>
      <c r="K199" s="259"/>
      <c r="L199" s="259"/>
    </row>
    <row r="200" spans="1:12" ht="15">
      <c r="A200" s="251"/>
      <c r="B200" s="251"/>
      <c r="C200" s="257"/>
      <c r="D200" s="257"/>
      <c r="E200" s="257"/>
      <c r="F200" s="258"/>
      <c r="G200" s="251"/>
      <c r="H200" s="251"/>
      <c r="I200" s="259"/>
      <c r="J200" s="259"/>
      <c r="K200" s="259"/>
      <c r="L200" s="259"/>
    </row>
    <row r="201" spans="1:12" ht="15">
      <c r="A201" s="251"/>
      <c r="B201" s="251"/>
      <c r="C201" s="257"/>
      <c r="D201" s="257"/>
      <c r="E201" s="257"/>
      <c r="F201" s="258"/>
      <c r="G201" s="251"/>
      <c r="H201" s="251"/>
      <c r="I201" s="259"/>
      <c r="J201" s="259"/>
      <c r="K201" s="259"/>
      <c r="L201" s="259"/>
    </row>
    <row r="202" spans="1:12" ht="15">
      <c r="A202" s="251"/>
      <c r="B202" s="251"/>
      <c r="C202" s="257"/>
      <c r="D202" s="257"/>
      <c r="E202" s="257"/>
      <c r="F202" s="258"/>
      <c r="G202" s="251"/>
      <c r="H202" s="251"/>
      <c r="I202" s="259"/>
      <c r="J202" s="259"/>
      <c r="K202" s="259"/>
      <c r="L202" s="259"/>
    </row>
    <row r="203" spans="1:12" ht="15">
      <c r="A203" s="251"/>
      <c r="B203" s="251"/>
      <c r="C203" s="257"/>
      <c r="D203" s="260"/>
      <c r="E203" s="257"/>
      <c r="F203" s="258"/>
      <c r="G203" s="251"/>
      <c r="H203" s="251"/>
      <c r="I203" s="259"/>
      <c r="J203" s="259"/>
      <c r="K203" s="259"/>
      <c r="L203" s="259"/>
    </row>
    <row r="204" spans="1:12" ht="15">
      <c r="A204" s="251"/>
      <c r="B204" s="251"/>
      <c r="C204" s="257"/>
      <c r="D204" s="257"/>
      <c r="E204" s="257"/>
      <c r="F204" s="258"/>
      <c r="G204" s="251"/>
      <c r="H204" s="251"/>
      <c r="I204" s="259"/>
      <c r="J204" s="259"/>
      <c r="K204" s="259"/>
      <c r="L204" s="259"/>
    </row>
    <row r="205" spans="1:12" ht="15">
      <c r="A205" s="251"/>
      <c r="B205" s="251"/>
      <c r="C205" s="257"/>
      <c r="D205" s="257"/>
      <c r="E205" s="257"/>
      <c r="F205" s="258"/>
      <c r="G205" s="251"/>
      <c r="H205" s="251"/>
      <c r="I205" s="259"/>
      <c r="J205" s="259"/>
      <c r="K205" s="259"/>
      <c r="L205" s="259"/>
    </row>
    <row r="206" spans="1:12" ht="15">
      <c r="A206" s="251"/>
      <c r="B206" s="251"/>
      <c r="C206" s="257"/>
      <c r="D206" s="257"/>
      <c r="E206" s="257"/>
      <c r="F206" s="258"/>
      <c r="G206" s="251"/>
      <c r="H206" s="251"/>
      <c r="I206" s="259"/>
      <c r="J206" s="259"/>
      <c r="K206" s="259"/>
      <c r="L206" s="259"/>
    </row>
    <row r="207" spans="1:12" ht="15">
      <c r="A207" s="251"/>
      <c r="B207" s="251"/>
      <c r="C207" s="257"/>
      <c r="D207" s="257"/>
      <c r="E207" s="257"/>
      <c r="F207" s="258"/>
      <c r="G207" s="251"/>
      <c r="H207" s="251"/>
      <c r="I207" s="259"/>
      <c r="J207" s="259"/>
      <c r="K207" s="259"/>
      <c r="L207" s="259"/>
    </row>
    <row r="208" spans="1:12" ht="15">
      <c r="A208" s="251"/>
      <c r="B208" s="251"/>
      <c r="C208" s="257"/>
      <c r="D208" s="257"/>
      <c r="E208" s="257"/>
      <c r="F208" s="258"/>
      <c r="G208" s="251"/>
      <c r="H208" s="251"/>
      <c r="I208" s="259"/>
      <c r="J208" s="259"/>
      <c r="K208" s="259"/>
      <c r="L208" s="259"/>
    </row>
    <row r="209" spans="1:12" ht="15">
      <c r="A209" s="264"/>
      <c r="B209" s="264"/>
      <c r="C209" s="260"/>
      <c r="D209" s="260"/>
      <c r="E209" s="260"/>
      <c r="F209" s="265"/>
      <c r="G209" s="264"/>
      <c r="H209" s="264"/>
      <c r="I209" s="266"/>
      <c r="J209" s="266"/>
      <c r="K209" s="266"/>
      <c r="L209" s="266"/>
    </row>
    <row r="210" spans="1:12" ht="15">
      <c r="A210" s="251"/>
      <c r="B210" s="251"/>
      <c r="C210" s="257"/>
      <c r="D210" s="257"/>
      <c r="E210" s="257"/>
      <c r="F210" s="258"/>
      <c r="G210" s="251"/>
      <c r="H210" s="251"/>
      <c r="I210" s="259"/>
      <c r="J210" s="259"/>
      <c r="K210" s="259"/>
      <c r="L210" s="259"/>
    </row>
    <row r="211" spans="1:12" ht="15">
      <c r="A211" s="251"/>
      <c r="B211" s="251"/>
      <c r="C211" s="257"/>
      <c r="D211" s="257"/>
      <c r="E211" s="257"/>
      <c r="F211" s="258"/>
      <c r="G211" s="251"/>
      <c r="H211" s="251"/>
      <c r="I211" s="259"/>
      <c r="J211" s="259"/>
      <c r="K211" s="259"/>
      <c r="L211" s="259"/>
    </row>
    <row r="212" spans="1:12" ht="15">
      <c r="A212" s="251"/>
      <c r="B212" s="251"/>
      <c r="C212" s="257"/>
      <c r="D212" s="257"/>
      <c r="E212" s="257"/>
      <c r="F212" s="258"/>
      <c r="G212" s="251"/>
      <c r="H212" s="251"/>
      <c r="I212" s="259"/>
      <c r="J212" s="259"/>
      <c r="K212" s="259"/>
      <c r="L212" s="259"/>
    </row>
    <row r="213" spans="1:12" ht="15">
      <c r="A213" s="264"/>
      <c r="B213" s="264"/>
      <c r="C213" s="260"/>
      <c r="D213" s="260"/>
      <c r="E213" s="260"/>
      <c r="F213" s="265"/>
      <c r="G213" s="264"/>
      <c r="H213" s="264"/>
      <c r="I213" s="266"/>
      <c r="J213" s="266"/>
      <c r="K213" s="266"/>
      <c r="L213" s="266"/>
    </row>
    <row r="214" spans="1:12" ht="15">
      <c r="A214" s="251"/>
      <c r="B214" s="251"/>
      <c r="C214" s="257"/>
      <c r="D214" s="257"/>
      <c r="E214" s="257"/>
      <c r="F214" s="258"/>
      <c r="G214" s="251"/>
      <c r="H214" s="251"/>
      <c r="I214" s="259"/>
      <c r="J214" s="259"/>
      <c r="K214" s="259"/>
      <c r="L214" s="259"/>
    </row>
    <row r="215" spans="1:12" ht="15">
      <c r="A215" s="251"/>
      <c r="B215" s="251"/>
      <c r="C215" s="257"/>
      <c r="D215" s="257"/>
      <c r="E215" s="257"/>
      <c r="F215" s="258"/>
      <c r="G215" s="251"/>
      <c r="H215" s="251"/>
      <c r="I215" s="259"/>
      <c r="J215" s="259"/>
      <c r="K215" s="259"/>
      <c r="L215" s="259"/>
    </row>
    <row r="216" spans="1:12" ht="15">
      <c r="A216" s="251"/>
      <c r="B216" s="251"/>
      <c r="C216" s="257"/>
      <c r="D216" s="260"/>
      <c r="E216" s="257"/>
      <c r="F216" s="258"/>
      <c r="G216" s="251"/>
      <c r="H216" s="251"/>
      <c r="I216" s="259"/>
      <c r="J216" s="259"/>
      <c r="K216" s="259"/>
      <c r="L216" s="259"/>
    </row>
    <row r="217" spans="1:12" ht="15">
      <c r="A217" s="251"/>
      <c r="B217" s="251"/>
      <c r="C217" s="257"/>
      <c r="D217" s="257"/>
      <c r="E217" s="257"/>
      <c r="F217" s="258"/>
      <c r="G217" s="251"/>
      <c r="H217" s="251"/>
      <c r="I217" s="259"/>
      <c r="J217" s="259"/>
      <c r="K217" s="259"/>
      <c r="L217" s="259"/>
    </row>
    <row r="218" spans="1:12" ht="15">
      <c r="A218" s="251"/>
      <c r="B218" s="251"/>
      <c r="C218" s="257"/>
      <c r="D218" s="260"/>
      <c r="E218" s="257"/>
      <c r="F218" s="258"/>
      <c r="G218" s="251"/>
      <c r="H218" s="251"/>
      <c r="I218" s="259"/>
      <c r="J218" s="259"/>
      <c r="K218" s="259"/>
      <c r="L218" s="259"/>
    </row>
    <row r="219" spans="1:12" ht="15">
      <c r="A219" s="251"/>
      <c r="B219" s="251"/>
      <c r="C219" s="257"/>
      <c r="D219" s="257"/>
      <c r="E219" s="257"/>
      <c r="F219" s="258"/>
      <c r="G219" s="251"/>
      <c r="H219" s="251"/>
      <c r="I219" s="259"/>
      <c r="J219" s="259"/>
      <c r="K219" s="259"/>
      <c r="L219" s="259"/>
    </row>
    <row r="220" spans="1:12" ht="15">
      <c r="A220" s="251"/>
      <c r="B220" s="251"/>
      <c r="C220" s="257"/>
      <c r="D220" s="260"/>
      <c r="E220" s="257"/>
      <c r="F220" s="258"/>
      <c r="G220" s="251"/>
      <c r="H220" s="251"/>
      <c r="I220" s="259"/>
      <c r="J220" s="259"/>
      <c r="K220" s="259"/>
      <c r="L220" s="259"/>
    </row>
    <row r="221" spans="1:12" ht="15">
      <c r="A221" s="251"/>
      <c r="B221" s="251"/>
      <c r="C221" s="257"/>
      <c r="D221" s="257"/>
      <c r="E221" s="257"/>
      <c r="F221" s="258"/>
      <c r="G221" s="251"/>
      <c r="H221" s="251"/>
      <c r="I221" s="259"/>
      <c r="J221" s="259"/>
      <c r="K221" s="259"/>
      <c r="L221" s="259"/>
    </row>
    <row r="222" spans="1:12" ht="15">
      <c r="A222" s="251"/>
      <c r="B222" s="251"/>
      <c r="C222" s="257"/>
      <c r="D222" s="257"/>
      <c r="E222" s="257"/>
      <c r="F222" s="258"/>
      <c r="G222" s="251"/>
      <c r="H222" s="251"/>
      <c r="I222" s="259"/>
      <c r="J222" s="259"/>
      <c r="K222" s="259"/>
      <c r="L222" s="259"/>
    </row>
    <row r="223" spans="1:12" ht="15">
      <c r="A223" s="251"/>
      <c r="B223" s="251"/>
      <c r="C223" s="257"/>
      <c r="D223" s="257"/>
      <c r="E223" s="257"/>
      <c r="F223" s="258"/>
      <c r="G223" s="251"/>
      <c r="H223" s="251"/>
      <c r="I223" s="259"/>
      <c r="J223" s="259"/>
      <c r="K223" s="259"/>
      <c r="L223" s="259"/>
    </row>
    <row r="224" spans="1:12" ht="15">
      <c r="A224" s="251"/>
      <c r="B224" s="251"/>
      <c r="C224" s="257"/>
      <c r="D224" s="260"/>
      <c r="E224" s="257"/>
      <c r="F224" s="258"/>
      <c r="G224" s="251"/>
      <c r="H224" s="251"/>
      <c r="I224" s="259"/>
      <c r="J224" s="259"/>
      <c r="K224" s="259"/>
      <c r="L224" s="259"/>
    </row>
    <row r="225" spans="1:12" ht="15">
      <c r="A225" s="251"/>
      <c r="B225" s="251"/>
      <c r="C225" s="257"/>
      <c r="D225" s="257"/>
      <c r="E225" s="257"/>
      <c r="F225" s="258"/>
      <c r="G225" s="251"/>
      <c r="H225" s="251"/>
      <c r="I225" s="259"/>
      <c r="J225" s="259"/>
      <c r="K225" s="259"/>
      <c r="L225" s="259"/>
    </row>
    <row r="226" spans="1:12" ht="15">
      <c r="A226" s="251"/>
      <c r="B226" s="251"/>
      <c r="C226" s="257"/>
      <c r="D226" s="257"/>
      <c r="E226" s="257"/>
      <c r="F226" s="258"/>
      <c r="G226" s="251"/>
      <c r="H226" s="251"/>
      <c r="I226" s="259"/>
      <c r="J226" s="259"/>
      <c r="K226" s="259"/>
      <c r="L226" s="259"/>
    </row>
    <row r="227" spans="1:12" ht="15">
      <c r="A227" s="264"/>
      <c r="B227" s="264"/>
      <c r="C227" s="260"/>
      <c r="D227" s="260"/>
      <c r="E227" s="260"/>
      <c r="F227" s="265"/>
      <c r="G227" s="264"/>
      <c r="H227" s="264"/>
      <c r="I227" s="266"/>
      <c r="J227" s="266"/>
      <c r="K227" s="266"/>
      <c r="L227" s="266"/>
    </row>
    <row r="228" spans="1:12" ht="15">
      <c r="A228" s="251"/>
      <c r="B228" s="251"/>
      <c r="C228" s="257"/>
      <c r="D228" s="257"/>
      <c r="E228" s="257"/>
      <c r="F228" s="258"/>
      <c r="G228" s="251"/>
      <c r="H228" s="251"/>
      <c r="I228" s="259"/>
      <c r="J228" s="259"/>
      <c r="K228" s="259"/>
      <c r="L228" s="259"/>
    </row>
    <row r="229" spans="1:12" ht="15">
      <c r="A229" s="251"/>
      <c r="B229" s="251"/>
      <c r="C229" s="257"/>
      <c r="D229" s="260"/>
      <c r="E229" s="257"/>
      <c r="F229" s="258"/>
      <c r="G229" s="251"/>
      <c r="H229" s="251"/>
      <c r="I229" s="259"/>
      <c r="J229" s="259"/>
      <c r="K229" s="259"/>
      <c r="L229" s="259"/>
    </row>
    <row r="230" spans="1:12" ht="15">
      <c r="A230" s="251"/>
      <c r="B230" s="251"/>
      <c r="C230" s="257"/>
      <c r="D230" s="257"/>
      <c r="E230" s="257"/>
      <c r="F230" s="258"/>
      <c r="G230" s="251"/>
      <c r="H230" s="251"/>
      <c r="I230" s="259"/>
      <c r="J230" s="259"/>
      <c r="K230" s="259"/>
      <c r="L230" s="259"/>
    </row>
    <row r="231" spans="1:12" ht="15">
      <c r="A231" s="251"/>
      <c r="B231" s="251"/>
      <c r="C231" s="257"/>
      <c r="D231" s="260"/>
      <c r="E231" s="257"/>
      <c r="F231" s="258"/>
      <c r="G231" s="251"/>
      <c r="H231" s="251"/>
      <c r="I231" s="259"/>
      <c r="J231" s="259"/>
      <c r="K231" s="259"/>
      <c r="L231" s="259"/>
    </row>
    <row r="232" spans="1:12" ht="15">
      <c r="A232" s="251"/>
      <c r="B232" s="251"/>
      <c r="C232" s="257"/>
      <c r="D232" s="257"/>
      <c r="E232" s="257"/>
      <c r="F232" s="258"/>
      <c r="G232" s="251"/>
      <c r="H232" s="251"/>
      <c r="I232" s="259"/>
      <c r="J232" s="259"/>
      <c r="K232" s="259"/>
      <c r="L232" s="259"/>
    </row>
    <row r="233" spans="1:12" ht="15">
      <c r="A233" s="251"/>
      <c r="B233" s="251"/>
      <c r="C233" s="257"/>
      <c r="D233" s="260"/>
      <c r="E233" s="257"/>
      <c r="F233" s="258"/>
      <c r="G233" s="251"/>
      <c r="H233" s="251"/>
      <c r="I233" s="259"/>
      <c r="J233" s="259"/>
      <c r="K233" s="259"/>
      <c r="L233" s="259"/>
    </row>
    <row r="234" spans="1:12" ht="15">
      <c r="A234" s="251"/>
      <c r="B234" s="251"/>
      <c r="C234" s="257"/>
      <c r="D234" s="257"/>
      <c r="E234" s="257"/>
      <c r="F234" s="258"/>
      <c r="G234" s="251"/>
      <c r="H234" s="251"/>
      <c r="I234" s="259"/>
      <c r="J234" s="259"/>
      <c r="K234" s="259"/>
      <c r="L234" s="259"/>
    </row>
    <row r="235" spans="1:12" ht="15">
      <c r="A235" s="251"/>
      <c r="B235" s="251"/>
      <c r="C235" s="257"/>
      <c r="D235" s="257"/>
      <c r="E235" s="257"/>
      <c r="F235" s="258"/>
      <c r="G235" s="251"/>
      <c r="H235" s="251"/>
      <c r="I235" s="259"/>
      <c r="J235" s="259"/>
      <c r="K235" s="259"/>
      <c r="L235" s="259"/>
    </row>
    <row r="236" spans="1:12" ht="15">
      <c r="A236" s="251"/>
      <c r="B236" s="251"/>
      <c r="C236" s="257"/>
      <c r="D236" s="260"/>
      <c r="E236" s="257"/>
      <c r="F236" s="258"/>
      <c r="G236" s="251"/>
      <c r="H236" s="251"/>
      <c r="I236" s="259"/>
      <c r="J236" s="259"/>
      <c r="K236" s="259"/>
      <c r="L236" s="259"/>
    </row>
    <row r="237" spans="1:12" ht="15">
      <c r="A237" s="251"/>
      <c r="B237" s="251"/>
      <c r="C237" s="257"/>
      <c r="D237" s="257"/>
      <c r="E237" s="257"/>
      <c r="F237" s="258"/>
      <c r="G237" s="251"/>
      <c r="H237" s="251"/>
      <c r="I237" s="259"/>
      <c r="J237" s="259"/>
      <c r="K237" s="259"/>
      <c r="L237" s="259"/>
    </row>
    <row r="238" spans="1:12" ht="15">
      <c r="A238" s="251"/>
      <c r="B238" s="251"/>
      <c r="C238" s="257"/>
      <c r="D238" s="260"/>
      <c r="E238" s="257"/>
      <c r="F238" s="258"/>
      <c r="G238" s="251"/>
      <c r="H238" s="251"/>
      <c r="I238" s="259"/>
      <c r="J238" s="259"/>
      <c r="K238" s="259"/>
      <c r="L238" s="259"/>
    </row>
    <row r="239" spans="1:12" ht="15">
      <c r="A239" s="251"/>
      <c r="B239" s="251"/>
      <c r="C239" s="257"/>
      <c r="D239" s="257"/>
      <c r="E239" s="257"/>
      <c r="F239" s="258"/>
      <c r="G239" s="251"/>
      <c r="H239" s="251"/>
      <c r="I239" s="259"/>
      <c r="J239" s="259"/>
      <c r="K239" s="259"/>
      <c r="L239" s="259"/>
    </row>
    <row r="240" spans="1:12" ht="15">
      <c r="A240" s="251"/>
      <c r="B240" s="251"/>
      <c r="C240" s="257"/>
      <c r="D240" s="257"/>
      <c r="E240" s="257"/>
      <c r="F240" s="258"/>
      <c r="G240" s="251"/>
      <c r="H240" s="251"/>
      <c r="I240" s="259"/>
      <c r="J240" s="259"/>
      <c r="K240" s="259"/>
      <c r="L240" s="259"/>
    </row>
    <row r="241" spans="1:12" ht="15">
      <c r="A241" s="251"/>
      <c r="B241" s="251"/>
      <c r="C241" s="257"/>
      <c r="D241" s="260"/>
      <c r="E241" s="257"/>
      <c r="F241" s="258"/>
      <c r="G241" s="251"/>
      <c r="H241" s="251"/>
      <c r="I241" s="259"/>
      <c r="J241" s="259"/>
      <c r="K241" s="259"/>
      <c r="L241" s="259"/>
    </row>
    <row r="242" spans="1:12" ht="15">
      <c r="A242" s="251"/>
      <c r="B242" s="251"/>
      <c r="C242" s="257"/>
      <c r="D242" s="257"/>
      <c r="E242" s="257"/>
      <c r="F242" s="258"/>
      <c r="G242" s="251"/>
      <c r="H242" s="251"/>
      <c r="I242" s="259"/>
      <c r="J242" s="259"/>
      <c r="K242" s="259"/>
      <c r="L242" s="259"/>
    </row>
    <row r="243" spans="1:12" ht="15">
      <c r="A243" s="251"/>
      <c r="B243" s="251"/>
      <c r="C243" s="257"/>
      <c r="D243" s="257"/>
      <c r="E243" s="257"/>
      <c r="F243" s="258"/>
      <c r="G243" s="251"/>
      <c r="H243" s="251"/>
      <c r="I243" s="259"/>
      <c r="J243" s="259"/>
      <c r="K243" s="259"/>
      <c r="L243" s="259"/>
    </row>
    <row r="244" spans="1:12" ht="15">
      <c r="A244" s="251"/>
      <c r="B244" s="251"/>
      <c r="C244" s="257"/>
      <c r="D244" s="260"/>
      <c r="E244" s="257"/>
      <c r="F244" s="258"/>
      <c r="G244" s="251"/>
      <c r="H244" s="251"/>
      <c r="I244" s="259"/>
      <c r="J244" s="259"/>
      <c r="K244" s="259"/>
      <c r="L244" s="259"/>
    </row>
    <row r="245" spans="1:12" ht="15">
      <c r="A245" s="251"/>
      <c r="B245" s="251"/>
      <c r="C245" s="257"/>
      <c r="D245" s="260"/>
      <c r="E245" s="257"/>
      <c r="F245" s="258"/>
      <c r="G245" s="251"/>
      <c r="H245" s="251"/>
      <c r="I245" s="259"/>
      <c r="J245" s="259"/>
      <c r="K245" s="259"/>
      <c r="L245" s="259"/>
    </row>
    <row r="246" spans="1:12" ht="15">
      <c r="A246" s="251"/>
      <c r="B246" s="251"/>
      <c r="C246" s="257"/>
      <c r="D246" s="257"/>
      <c r="E246" s="257"/>
      <c r="F246" s="258"/>
      <c r="G246" s="251"/>
      <c r="H246" s="251"/>
      <c r="I246" s="259"/>
      <c r="J246" s="259"/>
      <c r="K246" s="259"/>
      <c r="L246" s="259"/>
    </row>
    <row r="247" spans="1:12" ht="15">
      <c r="A247" s="251"/>
      <c r="B247" s="251"/>
      <c r="C247" s="257"/>
      <c r="D247" s="257"/>
      <c r="E247" s="257"/>
      <c r="F247" s="258"/>
      <c r="G247" s="251"/>
      <c r="H247" s="251"/>
      <c r="I247" s="259"/>
      <c r="J247" s="259"/>
      <c r="K247" s="259"/>
      <c r="L247" s="259"/>
    </row>
    <row r="248" spans="1:12" ht="15">
      <c r="A248" s="251"/>
      <c r="B248" s="251"/>
      <c r="C248" s="257"/>
      <c r="D248" s="257"/>
      <c r="E248" s="257"/>
      <c r="F248" s="258"/>
      <c r="G248" s="251"/>
      <c r="H248" s="251"/>
      <c r="I248" s="259"/>
      <c r="J248" s="259"/>
      <c r="K248" s="259"/>
      <c r="L248" s="259"/>
    </row>
    <row r="249" spans="1:12" ht="15">
      <c r="A249" s="251"/>
      <c r="B249" s="259"/>
      <c r="C249" s="257"/>
      <c r="D249" s="257"/>
      <c r="E249" s="257"/>
      <c r="F249" s="258"/>
      <c r="G249" s="251"/>
      <c r="H249" s="251"/>
      <c r="I249" s="259"/>
      <c r="J249" s="259"/>
      <c r="K249" s="259"/>
      <c r="L249" s="259"/>
    </row>
    <row r="250" spans="1:12" ht="15">
      <c r="A250" s="251"/>
      <c r="B250" s="251"/>
      <c r="C250" s="257"/>
      <c r="D250" s="257"/>
      <c r="E250" s="257"/>
      <c r="F250" s="258"/>
      <c r="G250" s="251"/>
      <c r="H250" s="251"/>
      <c r="I250" s="259"/>
      <c r="J250" s="259"/>
      <c r="K250" s="259"/>
      <c r="L250" s="259"/>
    </row>
    <row r="251" spans="1:12" ht="15">
      <c r="A251" s="251"/>
      <c r="B251" s="251"/>
      <c r="C251" s="257"/>
      <c r="D251" s="257"/>
      <c r="E251" s="257"/>
      <c r="F251" s="258"/>
      <c r="G251" s="251"/>
      <c r="H251" s="251"/>
      <c r="I251" s="259"/>
      <c r="J251" s="259"/>
      <c r="K251" s="259"/>
      <c r="L251" s="259"/>
    </row>
    <row r="252" spans="1:12" ht="15">
      <c r="A252" s="251"/>
      <c r="B252" s="251"/>
      <c r="C252" s="257"/>
      <c r="D252" s="257"/>
      <c r="E252" s="257"/>
      <c r="F252" s="258"/>
      <c r="G252" s="251"/>
      <c r="H252" s="251"/>
      <c r="I252" s="259"/>
      <c r="J252" s="259"/>
      <c r="K252" s="259"/>
      <c r="L252" s="259"/>
    </row>
    <row r="253" spans="1:12" ht="15">
      <c r="A253" s="251"/>
      <c r="B253" s="267"/>
      <c r="C253" s="268"/>
      <c r="D253" s="268"/>
      <c r="E253" s="257"/>
      <c r="F253" s="258"/>
      <c r="G253" s="251"/>
      <c r="H253" s="251"/>
      <c r="I253" s="259"/>
      <c r="J253" s="259"/>
      <c r="K253" s="259"/>
      <c r="L253" s="259"/>
    </row>
    <row r="254" spans="1:12" ht="15">
      <c r="A254" s="251"/>
      <c r="B254" s="267"/>
      <c r="C254" s="268"/>
      <c r="D254" s="268"/>
      <c r="E254" s="257"/>
      <c r="F254" s="258"/>
      <c r="G254" s="251"/>
      <c r="H254" s="251"/>
      <c r="I254" s="259"/>
      <c r="J254" s="259"/>
      <c r="K254" s="259"/>
      <c r="L254" s="259"/>
    </row>
    <row r="255" spans="1:12" ht="15">
      <c r="A255" s="251"/>
      <c r="B255" s="267"/>
      <c r="C255" s="268"/>
      <c r="D255" s="268"/>
      <c r="E255" s="257"/>
      <c r="F255" s="258"/>
      <c r="G255" s="251"/>
      <c r="H255" s="251"/>
      <c r="I255" s="259"/>
      <c r="J255" s="259"/>
      <c r="K255" s="259"/>
      <c r="L255" s="259"/>
    </row>
    <row r="256" spans="1:12" ht="15">
      <c r="A256" s="251"/>
      <c r="B256" s="267"/>
      <c r="C256" s="268"/>
      <c r="D256" s="268"/>
      <c r="E256" s="257"/>
      <c r="F256" s="258"/>
      <c r="G256" s="251"/>
      <c r="H256" s="251"/>
      <c r="I256" s="259"/>
      <c r="J256" s="259"/>
      <c r="K256" s="259"/>
      <c r="L256" s="259"/>
    </row>
    <row r="257" spans="1:12" ht="15">
      <c r="A257" s="251"/>
      <c r="E257" s="257"/>
      <c r="F257" s="258"/>
      <c r="G257" s="251"/>
      <c r="H257" s="251"/>
      <c r="I257" s="259"/>
      <c r="J257" s="259"/>
      <c r="K257" s="259"/>
      <c r="L257" s="259"/>
    </row>
    <row r="258" spans="1:12" ht="15">
      <c r="A258" s="251"/>
      <c r="E258" s="257"/>
      <c r="F258" s="258"/>
      <c r="G258" s="251"/>
      <c r="H258" s="251"/>
      <c r="I258" s="259"/>
      <c r="J258" s="259"/>
      <c r="K258" s="259"/>
      <c r="L258" s="259"/>
    </row>
    <row r="259" spans="1:12" ht="15">
      <c r="A259" s="251"/>
      <c r="E259" s="257"/>
      <c r="F259" s="258"/>
      <c r="G259" s="251"/>
      <c r="H259" s="251"/>
      <c r="I259" s="259"/>
      <c r="J259" s="259"/>
      <c r="K259" s="259"/>
      <c r="L259" s="259"/>
    </row>
    <row r="260" spans="1:12" ht="15">
      <c r="A260" s="251"/>
      <c r="E260" s="257"/>
      <c r="F260" s="258"/>
      <c r="G260" s="251"/>
      <c r="H260" s="251"/>
      <c r="I260" s="259"/>
      <c r="J260" s="259"/>
      <c r="K260" s="259"/>
      <c r="L260" s="259"/>
    </row>
    <row r="261" spans="1:12" ht="15">
      <c r="A261" s="251"/>
      <c r="E261" s="257"/>
      <c r="F261" s="258"/>
      <c r="G261" s="251"/>
      <c r="H261" s="251"/>
      <c r="I261" s="259"/>
      <c r="J261" s="259"/>
      <c r="K261" s="259"/>
      <c r="L261" s="259"/>
    </row>
    <row r="262" spans="1:12" ht="15">
      <c r="A262" s="251"/>
      <c r="E262" s="257"/>
      <c r="F262" s="258"/>
      <c r="G262" s="251"/>
      <c r="H262" s="251"/>
      <c r="I262" s="259"/>
      <c r="J262" s="259"/>
      <c r="K262" s="259"/>
      <c r="L262" s="259"/>
    </row>
    <row r="263" spans="1:12" ht="15">
      <c r="A263" s="251"/>
      <c r="E263" s="257"/>
      <c r="F263" s="258"/>
      <c r="G263" s="251"/>
      <c r="H263" s="251"/>
      <c r="I263" s="259"/>
      <c r="J263" s="259"/>
      <c r="K263" s="259"/>
      <c r="L263" s="259"/>
    </row>
    <row r="264" spans="1:12" ht="15">
      <c r="A264" s="251"/>
      <c r="E264" s="257"/>
      <c r="F264" s="258"/>
      <c r="G264" s="251"/>
      <c r="H264" s="251"/>
      <c r="I264" s="259"/>
      <c r="J264" s="259"/>
      <c r="K264" s="259"/>
      <c r="L264" s="259"/>
    </row>
    <row r="265" spans="1:12" ht="15">
      <c r="A265" s="251"/>
      <c r="E265" s="257"/>
      <c r="F265" s="258"/>
      <c r="G265" s="251"/>
      <c r="H265" s="251"/>
      <c r="I265" s="259"/>
      <c r="J265" s="259"/>
      <c r="K265" s="259"/>
      <c r="L265" s="259"/>
    </row>
    <row r="266" spans="1:12" ht="15">
      <c r="A266" s="251"/>
      <c r="E266" s="257"/>
      <c r="F266" s="258"/>
      <c r="G266" s="251"/>
      <c r="H266" s="251"/>
      <c r="I266" s="259"/>
      <c r="J266" s="259"/>
      <c r="K266" s="259"/>
      <c r="L266" s="259"/>
    </row>
    <row r="267" spans="1:12" ht="15">
      <c r="A267" s="251"/>
      <c r="E267" s="257"/>
      <c r="F267" s="258"/>
      <c r="G267" s="251"/>
      <c r="H267" s="251"/>
      <c r="I267" s="259"/>
      <c r="J267" s="259"/>
      <c r="K267" s="259"/>
      <c r="L267" s="259"/>
    </row>
    <row r="268" spans="1:12" ht="15">
      <c r="A268" s="251"/>
      <c r="E268" s="257"/>
      <c r="F268" s="258"/>
      <c r="G268" s="251"/>
      <c r="H268" s="251"/>
      <c r="I268" s="259"/>
      <c r="J268" s="259"/>
      <c r="K268" s="259"/>
      <c r="L268" s="259"/>
    </row>
    <row r="269" spans="1:12" ht="15">
      <c r="A269" s="251"/>
      <c r="E269" s="257"/>
      <c r="F269" s="258"/>
      <c r="G269" s="251"/>
      <c r="H269" s="251"/>
      <c r="I269" s="259"/>
      <c r="J269" s="259"/>
      <c r="K269" s="259"/>
      <c r="L269" s="259"/>
    </row>
    <row r="270" spans="1:12" ht="15">
      <c r="A270" s="251"/>
      <c r="E270" s="257"/>
      <c r="F270" s="258"/>
      <c r="G270" s="251"/>
      <c r="H270" s="251"/>
      <c r="I270" s="259"/>
      <c r="J270" s="259"/>
      <c r="K270" s="259"/>
      <c r="L270" s="259"/>
    </row>
    <row r="271" spans="1:12" ht="15">
      <c r="A271" s="251"/>
      <c r="E271" s="257"/>
      <c r="F271" s="258"/>
      <c r="G271" s="251"/>
      <c r="H271" s="251"/>
      <c r="I271" s="259"/>
      <c r="J271" s="259"/>
      <c r="K271" s="259"/>
      <c r="L271" s="259"/>
    </row>
    <row r="272" spans="1:12" ht="15">
      <c r="A272" s="251"/>
      <c r="E272" s="257"/>
      <c r="F272" s="258"/>
      <c r="G272" s="251"/>
      <c r="H272" s="251"/>
      <c r="I272" s="259"/>
      <c r="J272" s="259"/>
      <c r="K272" s="259"/>
      <c r="L272" s="259"/>
    </row>
    <row r="273" spans="1:12" ht="15">
      <c r="A273" s="251"/>
      <c r="E273" s="257"/>
      <c r="F273" s="258"/>
      <c r="G273" s="251"/>
      <c r="H273" s="251"/>
      <c r="I273" s="259"/>
      <c r="J273" s="259"/>
      <c r="K273" s="259"/>
      <c r="L273" s="259"/>
    </row>
    <row r="274" spans="1:12" ht="15">
      <c r="A274" s="251"/>
      <c r="E274" s="257"/>
      <c r="F274" s="258"/>
      <c r="G274" s="251"/>
      <c r="H274" s="251"/>
      <c r="I274" s="259"/>
      <c r="J274" s="259"/>
      <c r="K274" s="259"/>
      <c r="L274" s="259"/>
    </row>
    <row r="275" spans="1:12" ht="15">
      <c r="A275" s="251"/>
      <c r="E275" s="257"/>
      <c r="F275" s="258"/>
      <c r="G275" s="251"/>
      <c r="H275" s="251"/>
      <c r="I275" s="259"/>
      <c r="J275" s="259"/>
      <c r="K275" s="259"/>
      <c r="L275" s="259"/>
    </row>
    <row r="276" spans="1:12" ht="15">
      <c r="A276" s="251"/>
      <c r="E276" s="257"/>
      <c r="F276" s="258"/>
      <c r="G276" s="251"/>
      <c r="H276" s="251"/>
      <c r="I276" s="259"/>
      <c r="J276" s="259"/>
      <c r="K276" s="259"/>
      <c r="L276" s="259"/>
    </row>
    <row r="277" spans="1:12" ht="15">
      <c r="A277" s="251"/>
      <c r="E277" s="257"/>
      <c r="F277" s="258"/>
      <c r="G277" s="251"/>
      <c r="H277" s="251"/>
      <c r="I277" s="259"/>
      <c r="J277" s="259"/>
      <c r="K277" s="259"/>
      <c r="L277" s="259"/>
    </row>
    <row r="278" spans="1:12" ht="15">
      <c r="A278" s="251"/>
      <c r="E278" s="257"/>
      <c r="F278" s="258"/>
      <c r="G278" s="251"/>
      <c r="H278" s="251"/>
      <c r="I278" s="259"/>
      <c r="J278" s="259"/>
      <c r="K278" s="259"/>
      <c r="L278" s="259"/>
    </row>
    <row r="279" spans="1:12" ht="15">
      <c r="A279" s="251"/>
      <c r="E279" s="257"/>
      <c r="F279" s="258"/>
      <c r="G279" s="251"/>
      <c r="H279" s="251"/>
      <c r="I279" s="259"/>
      <c r="J279" s="259"/>
      <c r="K279" s="259"/>
      <c r="L279" s="25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63"/>
  <sheetViews>
    <sheetView zoomScalePageLayoutView="0" workbookViewId="0" topLeftCell="A1">
      <selection activeCell="A1" sqref="A1"/>
    </sheetView>
  </sheetViews>
  <sheetFormatPr defaultColWidth="7.28125" defaultRowHeight="12.75" outlineLevelRow="2"/>
  <cols>
    <col min="1" max="1" width="7.00390625" style="7" customWidth="1"/>
    <col min="2" max="2" width="8.421875" style="11" bestFit="1" customWidth="1"/>
    <col min="3" max="3" width="11.28125" style="9" bestFit="1" customWidth="1"/>
    <col min="4" max="4" width="29.00390625" style="9" customWidth="1"/>
    <col min="5" max="5" width="25.8515625" style="9" customWidth="1"/>
    <col min="6" max="6" width="15.421875" style="105" bestFit="1" customWidth="1"/>
    <col min="7" max="7" width="15.140625" style="105" customWidth="1"/>
    <col min="8" max="8" width="10.140625" style="7" bestFit="1" customWidth="1"/>
    <col min="9" max="9" width="31.8515625" style="9" customWidth="1"/>
    <col min="10" max="11" width="10.57421875" style="10" customWidth="1"/>
    <col min="12" max="12" width="12.8515625" style="62" customWidth="1"/>
    <col min="13" max="13" width="22.57421875" style="62" customWidth="1"/>
    <col min="14" max="14" width="12.28125" style="62" customWidth="1"/>
    <col min="15" max="15" width="8.8515625" style="62" bestFit="1" customWidth="1"/>
    <col min="16" max="16" width="6.140625" style="29" customWidth="1"/>
    <col min="17" max="17" width="11.8515625" style="62" customWidth="1"/>
    <col min="18" max="18" width="13.57421875" style="62" customWidth="1"/>
    <col min="19" max="21" width="7.28125" style="62" customWidth="1"/>
    <col min="22" max="16384" width="7.28125" style="10" customWidth="1"/>
  </cols>
  <sheetData>
    <row r="1" spans="1:16" s="34" customFormat="1" ht="10.5" customHeight="1">
      <c r="A1" s="29" t="s">
        <v>108</v>
      </c>
      <c r="B1" s="30" t="s">
        <v>233</v>
      </c>
      <c r="C1" s="31" t="s">
        <v>234</v>
      </c>
      <c r="D1" s="31" t="s">
        <v>235</v>
      </c>
      <c r="E1" s="31" t="s">
        <v>236</v>
      </c>
      <c r="F1" s="98" t="s">
        <v>237</v>
      </c>
      <c r="G1" s="31" t="s">
        <v>295</v>
      </c>
      <c r="H1" s="126" t="s">
        <v>238</v>
      </c>
      <c r="I1" s="33" t="s">
        <v>190</v>
      </c>
      <c r="P1" s="35"/>
    </row>
    <row r="2" spans="1:16" s="34" customFormat="1" ht="10.5" customHeight="1" outlineLevel="2">
      <c r="A2" s="36">
        <v>10</v>
      </c>
      <c r="B2" s="37">
        <v>2013</v>
      </c>
      <c r="C2" s="38" t="s">
        <v>296</v>
      </c>
      <c r="D2" s="38" t="s">
        <v>1060</v>
      </c>
      <c r="E2" s="39" t="s">
        <v>286</v>
      </c>
      <c r="F2" s="45">
        <v>41560</v>
      </c>
      <c r="G2" s="38"/>
      <c r="H2" s="36">
        <v>3</v>
      </c>
      <c r="I2" s="38" t="s">
        <v>904</v>
      </c>
      <c r="P2" s="35"/>
    </row>
    <row r="3" spans="1:16" s="34" customFormat="1" ht="10.5" customHeight="1" outlineLevel="2">
      <c r="A3" s="29">
        <v>3</v>
      </c>
      <c r="B3" s="30">
        <v>2014</v>
      </c>
      <c r="C3" s="31" t="s">
        <v>296</v>
      </c>
      <c r="D3" s="32" t="s">
        <v>1060</v>
      </c>
      <c r="E3" s="98" t="s">
        <v>290</v>
      </c>
      <c r="F3" s="98">
        <v>41700</v>
      </c>
      <c r="G3" s="31" t="s">
        <v>1330</v>
      </c>
      <c r="H3" s="29">
        <v>3</v>
      </c>
      <c r="I3" s="62" t="s">
        <v>101</v>
      </c>
      <c r="P3" s="35"/>
    </row>
    <row r="4" spans="1:16" s="34" customFormat="1" ht="10.5" customHeight="1" outlineLevel="2">
      <c r="A4" s="29">
        <v>3</v>
      </c>
      <c r="B4" s="30">
        <v>2014</v>
      </c>
      <c r="C4" s="31" t="s">
        <v>296</v>
      </c>
      <c r="D4" s="104" t="s">
        <v>1060</v>
      </c>
      <c r="E4" s="98" t="s">
        <v>290</v>
      </c>
      <c r="F4" s="98">
        <v>41700</v>
      </c>
      <c r="G4" s="31" t="s">
        <v>1331</v>
      </c>
      <c r="H4" s="29">
        <v>7</v>
      </c>
      <c r="I4" s="62" t="s">
        <v>1332</v>
      </c>
      <c r="P4" s="35"/>
    </row>
    <row r="5" spans="1:16" s="34" customFormat="1" ht="10.5" customHeight="1" outlineLevel="1">
      <c r="A5" s="29"/>
      <c r="B5" s="30"/>
      <c r="C5" s="31"/>
      <c r="D5" s="104" t="s">
        <v>1061</v>
      </c>
      <c r="E5" s="98"/>
      <c r="F5" s="98"/>
      <c r="G5" s="31"/>
      <c r="H5" s="29">
        <f>SUBTOTAL(9,H2:H4)</f>
        <v>13</v>
      </c>
      <c r="I5" s="62"/>
      <c r="P5" s="35"/>
    </row>
    <row r="6" spans="1:16" s="34" customFormat="1" ht="10.5" customHeight="1" outlineLevel="1">
      <c r="A6" s="29">
        <v>10</v>
      </c>
      <c r="B6" s="30">
        <v>2014</v>
      </c>
      <c r="C6" s="31" t="s">
        <v>262</v>
      </c>
      <c r="D6" s="104" t="s">
        <v>1715</v>
      </c>
      <c r="E6" s="98" t="s">
        <v>1243</v>
      </c>
      <c r="F6" s="98">
        <v>41937</v>
      </c>
      <c r="G6" s="31" t="s">
        <v>1716</v>
      </c>
      <c r="H6" s="29">
        <v>5</v>
      </c>
      <c r="I6" s="62" t="s">
        <v>328</v>
      </c>
      <c r="P6" s="35"/>
    </row>
    <row r="7" spans="1:16" s="34" customFormat="1" ht="10.5" customHeight="1" outlineLevel="1">
      <c r="A7" s="36"/>
      <c r="B7" s="37"/>
      <c r="C7" s="38"/>
      <c r="D7" s="104" t="s">
        <v>1717</v>
      </c>
      <c r="E7" s="39"/>
      <c r="F7" s="45"/>
      <c r="G7" s="38"/>
      <c r="H7" s="126">
        <f>SUBTOTAL(9,H6:H6)</f>
        <v>5</v>
      </c>
      <c r="I7" s="38"/>
      <c r="P7" s="35"/>
    </row>
    <row r="8" spans="1:16" s="34" customFormat="1" ht="10.5" customHeight="1" outlineLevel="2">
      <c r="A8" s="36">
        <v>10</v>
      </c>
      <c r="B8" s="37">
        <v>2013</v>
      </c>
      <c r="C8" s="38" t="s">
        <v>296</v>
      </c>
      <c r="D8" s="38" t="s">
        <v>1057</v>
      </c>
      <c r="E8" s="39" t="s">
        <v>286</v>
      </c>
      <c r="F8" s="45">
        <v>41560</v>
      </c>
      <c r="G8" s="38" t="s">
        <v>1058</v>
      </c>
      <c r="H8" s="36">
        <v>3</v>
      </c>
      <c r="I8" s="38" t="s">
        <v>24</v>
      </c>
      <c r="P8" s="35"/>
    </row>
    <row r="9" spans="1:16" s="34" customFormat="1" ht="10.5" customHeight="1" outlineLevel="1">
      <c r="A9" s="36"/>
      <c r="B9" s="37"/>
      <c r="C9" s="38"/>
      <c r="D9" s="38" t="s">
        <v>1059</v>
      </c>
      <c r="E9" s="39"/>
      <c r="F9" s="45"/>
      <c r="G9" s="38"/>
      <c r="H9" s="36">
        <f>SUBTOTAL(9,H8:H8)</f>
        <v>3</v>
      </c>
      <c r="I9" s="38"/>
      <c r="P9" s="35"/>
    </row>
    <row r="10" spans="1:16" s="34" customFormat="1" ht="10.5" customHeight="1" outlineLevel="2">
      <c r="A10" s="29">
        <v>3</v>
      </c>
      <c r="B10" s="30">
        <v>2014</v>
      </c>
      <c r="C10" s="31" t="s">
        <v>239</v>
      </c>
      <c r="D10" s="32" t="s">
        <v>402</v>
      </c>
      <c r="E10" s="98" t="s">
        <v>290</v>
      </c>
      <c r="F10" s="98">
        <v>41700</v>
      </c>
      <c r="G10" s="31" t="s">
        <v>1333</v>
      </c>
      <c r="H10" s="29">
        <v>7</v>
      </c>
      <c r="I10" s="62" t="s">
        <v>360</v>
      </c>
      <c r="P10" s="35"/>
    </row>
    <row r="11" spans="1:16" s="34" customFormat="1" ht="10.5" customHeight="1" outlineLevel="2">
      <c r="A11" s="29">
        <v>5</v>
      </c>
      <c r="B11" s="30">
        <v>2014</v>
      </c>
      <c r="C11" s="31" t="s">
        <v>239</v>
      </c>
      <c r="D11" s="32" t="s">
        <v>402</v>
      </c>
      <c r="E11" s="98" t="s">
        <v>248</v>
      </c>
      <c r="F11" s="98">
        <v>41776</v>
      </c>
      <c r="G11" s="31" t="s">
        <v>1433</v>
      </c>
      <c r="H11" s="29">
        <v>5</v>
      </c>
      <c r="I11" s="62" t="s">
        <v>258</v>
      </c>
      <c r="P11" s="35"/>
    </row>
    <row r="12" spans="1:16" s="34" customFormat="1" ht="10.5" customHeight="1" outlineLevel="1">
      <c r="A12" s="29"/>
      <c r="B12" s="30"/>
      <c r="C12" s="31"/>
      <c r="D12" s="32" t="s">
        <v>403</v>
      </c>
      <c r="E12" s="98"/>
      <c r="F12" s="98"/>
      <c r="G12" s="31"/>
      <c r="H12" s="29">
        <f>SUBTOTAL(9,H10:H11)</f>
        <v>12</v>
      </c>
      <c r="I12" s="62"/>
      <c r="P12" s="35"/>
    </row>
    <row r="13" spans="1:16" s="34" customFormat="1" ht="10.5" customHeight="1" outlineLevel="2">
      <c r="A13" s="29">
        <v>3</v>
      </c>
      <c r="B13" s="30">
        <v>2014</v>
      </c>
      <c r="C13" s="31" t="s">
        <v>240</v>
      </c>
      <c r="D13" s="32" t="s">
        <v>1048</v>
      </c>
      <c r="E13" s="98" t="s">
        <v>290</v>
      </c>
      <c r="F13" s="98">
        <v>41700</v>
      </c>
      <c r="G13" s="31" t="s">
        <v>1334</v>
      </c>
      <c r="H13" s="29">
        <v>10</v>
      </c>
      <c r="I13" s="62" t="s">
        <v>293</v>
      </c>
      <c r="P13" s="35"/>
    </row>
    <row r="14" spans="1:16" s="34" customFormat="1" ht="10.5" customHeight="1" outlineLevel="2">
      <c r="A14" s="36">
        <v>2</v>
      </c>
      <c r="B14" s="37">
        <v>2013</v>
      </c>
      <c r="C14" s="38" t="s">
        <v>240</v>
      </c>
      <c r="D14" s="38" t="s">
        <v>385</v>
      </c>
      <c r="E14" s="38" t="s">
        <v>261</v>
      </c>
      <c r="F14" s="45">
        <v>41307</v>
      </c>
      <c r="G14" s="38" t="s">
        <v>974</v>
      </c>
      <c r="H14" s="36">
        <v>10</v>
      </c>
      <c r="I14" s="38" t="s">
        <v>267</v>
      </c>
      <c r="P14" s="35"/>
    </row>
    <row r="15" spans="1:16" s="34" customFormat="1" ht="10.5" customHeight="1" outlineLevel="2">
      <c r="A15" s="36">
        <v>10</v>
      </c>
      <c r="B15" s="37">
        <v>2013</v>
      </c>
      <c r="C15" s="38" t="s">
        <v>240</v>
      </c>
      <c r="D15" s="38" t="s">
        <v>385</v>
      </c>
      <c r="E15" s="45" t="s">
        <v>286</v>
      </c>
      <c r="F15" s="45">
        <v>41560</v>
      </c>
      <c r="G15" s="38" t="s">
        <v>1062</v>
      </c>
      <c r="H15" s="36">
        <v>3</v>
      </c>
      <c r="I15" s="38" t="s">
        <v>473</v>
      </c>
      <c r="P15" s="35"/>
    </row>
    <row r="16" spans="1:16" s="34" customFormat="1" ht="10.5" customHeight="1" outlineLevel="2">
      <c r="A16" s="29">
        <v>3</v>
      </c>
      <c r="B16" s="30">
        <v>2014</v>
      </c>
      <c r="C16" s="31" t="s">
        <v>240</v>
      </c>
      <c r="D16" s="32" t="s">
        <v>385</v>
      </c>
      <c r="E16" s="98" t="s">
        <v>290</v>
      </c>
      <c r="F16" s="98">
        <v>41700</v>
      </c>
      <c r="G16" s="31" t="s">
        <v>1335</v>
      </c>
      <c r="H16" s="29">
        <v>3</v>
      </c>
      <c r="I16" s="62" t="s">
        <v>292</v>
      </c>
      <c r="P16" s="35"/>
    </row>
    <row r="17" spans="1:16" s="34" customFormat="1" ht="10.5" customHeight="1" outlineLevel="1">
      <c r="A17" s="29"/>
      <c r="B17" s="30"/>
      <c r="C17" s="31"/>
      <c r="D17" s="32" t="s">
        <v>1049</v>
      </c>
      <c r="E17" s="98"/>
      <c r="F17" s="98"/>
      <c r="G17" s="31"/>
      <c r="H17" s="29">
        <f>SUBTOTAL(9,H13:H16)</f>
        <v>26</v>
      </c>
      <c r="I17" s="62"/>
      <c r="P17" s="35"/>
    </row>
    <row r="18" spans="1:16" s="34" customFormat="1" ht="10.5" customHeight="1" outlineLevel="2">
      <c r="A18" s="29">
        <v>3</v>
      </c>
      <c r="B18" s="30">
        <v>2014</v>
      </c>
      <c r="C18" s="31" t="s">
        <v>240</v>
      </c>
      <c r="D18" s="32" t="s">
        <v>61</v>
      </c>
      <c r="E18" s="98" t="s">
        <v>290</v>
      </c>
      <c r="F18" s="98">
        <v>41700</v>
      </c>
      <c r="G18" s="31" t="s">
        <v>1336</v>
      </c>
      <c r="H18" s="29">
        <v>3</v>
      </c>
      <c r="I18" s="62" t="s">
        <v>1561</v>
      </c>
      <c r="P18" s="35"/>
    </row>
    <row r="19" spans="1:16" s="34" customFormat="1" ht="10.5" customHeight="1" outlineLevel="2">
      <c r="A19" s="29">
        <v>6</v>
      </c>
      <c r="B19" s="30">
        <v>2014</v>
      </c>
      <c r="C19" s="31" t="s">
        <v>240</v>
      </c>
      <c r="D19" s="31" t="s">
        <v>61</v>
      </c>
      <c r="E19" s="98" t="s">
        <v>208</v>
      </c>
      <c r="F19" s="98">
        <v>41797</v>
      </c>
      <c r="G19" s="31" t="s">
        <v>1448</v>
      </c>
      <c r="H19" s="126">
        <v>3</v>
      </c>
      <c r="I19" s="127" t="s">
        <v>132</v>
      </c>
      <c r="P19" s="35"/>
    </row>
    <row r="20" spans="1:16" s="34" customFormat="1" ht="10.5" customHeight="1" outlineLevel="1">
      <c r="A20" s="29"/>
      <c r="B20" s="30"/>
      <c r="C20" s="31"/>
      <c r="D20" s="31" t="s">
        <v>62</v>
      </c>
      <c r="E20" s="98"/>
      <c r="F20" s="98"/>
      <c r="G20" s="31"/>
      <c r="H20" s="126">
        <f>SUBTOTAL(9,H18:H19)</f>
        <v>6</v>
      </c>
      <c r="I20" s="127"/>
      <c r="P20" s="35"/>
    </row>
    <row r="21" spans="1:16" s="34" customFormat="1" ht="10.5" customHeight="1" outlineLevel="2">
      <c r="A21" s="126">
        <v>6</v>
      </c>
      <c r="B21" s="155">
        <v>2014</v>
      </c>
      <c r="C21" s="130" t="s">
        <v>296</v>
      </c>
      <c r="D21" s="130" t="s">
        <v>398</v>
      </c>
      <c r="E21" s="131" t="s">
        <v>301</v>
      </c>
      <c r="F21" s="131">
        <v>41797</v>
      </c>
      <c r="G21" s="130" t="s">
        <v>1562</v>
      </c>
      <c r="H21" s="126">
        <v>5</v>
      </c>
      <c r="I21" s="130" t="s">
        <v>348</v>
      </c>
      <c r="P21" s="35"/>
    </row>
    <row r="22" spans="1:16" s="34" customFormat="1" ht="10.5" customHeight="1" outlineLevel="2">
      <c r="A22" s="126">
        <v>10</v>
      </c>
      <c r="B22" s="155">
        <v>2014</v>
      </c>
      <c r="C22" s="130" t="s">
        <v>296</v>
      </c>
      <c r="D22" s="130" t="s">
        <v>398</v>
      </c>
      <c r="E22" s="131" t="s">
        <v>1243</v>
      </c>
      <c r="F22" s="131">
        <v>41937</v>
      </c>
      <c r="G22" s="130" t="s">
        <v>1718</v>
      </c>
      <c r="H22" s="126">
        <v>5</v>
      </c>
      <c r="I22" s="130" t="s">
        <v>330</v>
      </c>
      <c r="P22" s="35"/>
    </row>
    <row r="23" spans="1:16" s="34" customFormat="1" ht="10.5" customHeight="1" outlineLevel="1">
      <c r="A23" s="126"/>
      <c r="B23" s="155"/>
      <c r="C23" s="130"/>
      <c r="D23" s="130" t="s">
        <v>399</v>
      </c>
      <c r="E23" s="131"/>
      <c r="F23" s="131"/>
      <c r="G23" s="130"/>
      <c r="H23" s="126">
        <f>SUBTOTAL(9,H22:H22)</f>
        <v>5</v>
      </c>
      <c r="I23" s="130"/>
      <c r="P23" s="35"/>
    </row>
    <row r="24" spans="1:16" s="34" customFormat="1" ht="10.5" customHeight="1" outlineLevel="2">
      <c r="A24" s="29">
        <v>3</v>
      </c>
      <c r="B24" s="30">
        <v>2014</v>
      </c>
      <c r="C24" s="31" t="s">
        <v>240</v>
      </c>
      <c r="D24" s="32" t="s">
        <v>78</v>
      </c>
      <c r="E24" s="98" t="s">
        <v>290</v>
      </c>
      <c r="F24" s="98">
        <v>41700</v>
      </c>
      <c r="G24" s="31" t="s">
        <v>1063</v>
      </c>
      <c r="H24" s="29">
        <v>3</v>
      </c>
      <c r="I24" s="62" t="s">
        <v>12</v>
      </c>
      <c r="P24" s="35"/>
    </row>
    <row r="25" spans="1:16" s="34" customFormat="1" ht="10.5" customHeight="1" outlineLevel="2">
      <c r="A25" s="29">
        <v>11</v>
      </c>
      <c r="B25" s="30">
        <v>2014</v>
      </c>
      <c r="C25" s="31" t="s">
        <v>240</v>
      </c>
      <c r="D25" s="32" t="s">
        <v>78</v>
      </c>
      <c r="E25" s="98" t="s">
        <v>264</v>
      </c>
      <c r="F25" s="98">
        <v>41958</v>
      </c>
      <c r="G25" s="31" t="s">
        <v>1279</v>
      </c>
      <c r="H25" s="29">
        <v>10</v>
      </c>
      <c r="I25" s="62" t="s">
        <v>252</v>
      </c>
      <c r="P25" s="35"/>
    </row>
    <row r="26" spans="1:16" s="34" customFormat="1" ht="10.5" customHeight="1" outlineLevel="1">
      <c r="A26" s="29"/>
      <c r="B26" s="30"/>
      <c r="C26" s="31"/>
      <c r="D26" s="32" t="s">
        <v>79</v>
      </c>
      <c r="E26" s="98"/>
      <c r="F26" s="98"/>
      <c r="G26" s="31"/>
      <c r="H26" s="29">
        <f>SUBTOTAL(9,H24:H25)</f>
        <v>13</v>
      </c>
      <c r="I26" s="62"/>
      <c r="P26" s="35"/>
    </row>
    <row r="27" spans="1:16" s="34" customFormat="1" ht="10.5" customHeight="1" outlineLevel="2">
      <c r="A27" s="42">
        <v>3</v>
      </c>
      <c r="B27" s="43">
        <v>2012</v>
      </c>
      <c r="C27" s="44" t="s">
        <v>240</v>
      </c>
      <c r="D27" s="44" t="s">
        <v>297</v>
      </c>
      <c r="E27" s="53" t="s">
        <v>290</v>
      </c>
      <c r="F27" s="53">
        <v>40972</v>
      </c>
      <c r="G27" s="44" t="s">
        <v>414</v>
      </c>
      <c r="H27" s="42">
        <v>3</v>
      </c>
      <c r="I27" s="44" t="s">
        <v>26</v>
      </c>
      <c r="P27" s="35"/>
    </row>
    <row r="28" spans="1:16" s="34" customFormat="1" ht="10.5" customHeight="1" outlineLevel="2">
      <c r="A28" s="42">
        <v>3</v>
      </c>
      <c r="B28" s="43">
        <v>2012</v>
      </c>
      <c r="C28" s="44" t="s">
        <v>240</v>
      </c>
      <c r="D28" s="44" t="s">
        <v>297</v>
      </c>
      <c r="E28" s="53" t="s">
        <v>290</v>
      </c>
      <c r="F28" s="53">
        <v>40972</v>
      </c>
      <c r="G28" s="44" t="s">
        <v>490</v>
      </c>
      <c r="H28" s="42">
        <v>10</v>
      </c>
      <c r="I28" s="44" t="s">
        <v>352</v>
      </c>
      <c r="P28" s="35"/>
    </row>
    <row r="29" spans="1:16" s="34" customFormat="1" ht="10.5" customHeight="1" outlineLevel="2">
      <c r="A29" s="42">
        <v>3</v>
      </c>
      <c r="B29" s="43">
        <v>2012</v>
      </c>
      <c r="C29" s="44" t="s">
        <v>240</v>
      </c>
      <c r="D29" s="44" t="s">
        <v>297</v>
      </c>
      <c r="E29" s="53" t="s">
        <v>290</v>
      </c>
      <c r="F29" s="53">
        <v>40972</v>
      </c>
      <c r="G29" s="44" t="s">
        <v>491</v>
      </c>
      <c r="H29" s="42">
        <v>10</v>
      </c>
      <c r="I29" s="44" t="s">
        <v>492</v>
      </c>
      <c r="P29" s="35"/>
    </row>
    <row r="30" spans="1:16" s="34" customFormat="1" ht="10.5" customHeight="1" outlineLevel="2">
      <c r="A30" s="42">
        <v>10</v>
      </c>
      <c r="B30" s="43">
        <v>2012</v>
      </c>
      <c r="C30" s="44" t="s">
        <v>240</v>
      </c>
      <c r="D30" s="44" t="s">
        <v>297</v>
      </c>
      <c r="E30" s="53" t="s">
        <v>286</v>
      </c>
      <c r="F30" s="53">
        <v>41196</v>
      </c>
      <c r="G30" s="44" t="s">
        <v>845</v>
      </c>
      <c r="H30" s="42">
        <v>7</v>
      </c>
      <c r="I30" s="44" t="s">
        <v>324</v>
      </c>
      <c r="P30" s="35"/>
    </row>
    <row r="31" spans="1:16" s="34" customFormat="1" ht="10.5" customHeight="1" outlineLevel="2">
      <c r="A31" s="42">
        <v>10</v>
      </c>
      <c r="B31" s="43">
        <v>2012</v>
      </c>
      <c r="C31" s="44" t="s">
        <v>240</v>
      </c>
      <c r="D31" s="44" t="s">
        <v>297</v>
      </c>
      <c r="E31" s="53" t="s">
        <v>286</v>
      </c>
      <c r="F31" s="53">
        <v>41196</v>
      </c>
      <c r="G31" s="44" t="s">
        <v>846</v>
      </c>
      <c r="H31" s="42">
        <v>3</v>
      </c>
      <c r="I31" s="44" t="s">
        <v>847</v>
      </c>
      <c r="P31" s="35"/>
    </row>
    <row r="32" spans="1:16" s="34" customFormat="1" ht="10.5" customHeight="1" outlineLevel="2">
      <c r="A32" s="42">
        <v>10</v>
      </c>
      <c r="B32" s="43">
        <v>2012</v>
      </c>
      <c r="C32" s="44" t="s">
        <v>240</v>
      </c>
      <c r="D32" s="44" t="s">
        <v>297</v>
      </c>
      <c r="E32" s="53" t="s">
        <v>266</v>
      </c>
      <c r="F32" s="53">
        <v>41210</v>
      </c>
      <c r="G32" s="44" t="s">
        <v>928</v>
      </c>
      <c r="H32" s="42">
        <v>5</v>
      </c>
      <c r="I32" s="44" t="s">
        <v>326</v>
      </c>
      <c r="P32" s="35"/>
    </row>
    <row r="33" spans="1:16" s="34" customFormat="1" ht="10.5" customHeight="1" outlineLevel="2">
      <c r="A33" s="36">
        <v>3</v>
      </c>
      <c r="B33" s="36">
        <v>2013</v>
      </c>
      <c r="C33" s="38" t="s">
        <v>240</v>
      </c>
      <c r="D33" s="45" t="s">
        <v>297</v>
      </c>
      <c r="E33" s="38" t="s">
        <v>290</v>
      </c>
      <c r="F33" s="45">
        <v>41336</v>
      </c>
      <c r="G33" s="38" t="s">
        <v>978</v>
      </c>
      <c r="H33" s="36">
        <v>3</v>
      </c>
      <c r="I33" s="38" t="s">
        <v>253</v>
      </c>
      <c r="P33" s="35"/>
    </row>
    <row r="34" spans="1:16" s="34" customFormat="1" ht="10.5" customHeight="1" outlineLevel="2">
      <c r="A34" s="36">
        <v>10</v>
      </c>
      <c r="B34" s="37">
        <v>2013</v>
      </c>
      <c r="C34" s="38" t="s">
        <v>240</v>
      </c>
      <c r="D34" s="38" t="s">
        <v>297</v>
      </c>
      <c r="E34" s="45" t="s">
        <v>286</v>
      </c>
      <c r="F34" s="45">
        <v>41560</v>
      </c>
      <c r="G34" s="38" t="s">
        <v>1065</v>
      </c>
      <c r="H34" s="36">
        <v>10</v>
      </c>
      <c r="I34" s="38" t="s">
        <v>311</v>
      </c>
      <c r="P34" s="35"/>
    </row>
    <row r="35" spans="1:16" s="34" customFormat="1" ht="10.5" customHeight="1" outlineLevel="2">
      <c r="A35" s="29">
        <v>3</v>
      </c>
      <c r="B35" s="30">
        <v>2014</v>
      </c>
      <c r="C35" s="31" t="s">
        <v>240</v>
      </c>
      <c r="D35" s="32" t="s">
        <v>297</v>
      </c>
      <c r="E35" s="98" t="s">
        <v>290</v>
      </c>
      <c r="F35" s="98">
        <v>41700</v>
      </c>
      <c r="G35" s="31" t="s">
        <v>1337</v>
      </c>
      <c r="H35" s="29">
        <v>3</v>
      </c>
      <c r="I35" s="62" t="s">
        <v>92</v>
      </c>
      <c r="P35" s="35"/>
    </row>
    <row r="36" spans="1:16" s="34" customFormat="1" ht="10.5" customHeight="1" outlineLevel="2">
      <c r="A36" s="29">
        <v>3</v>
      </c>
      <c r="B36" s="30">
        <v>2014</v>
      </c>
      <c r="C36" s="31" t="s">
        <v>240</v>
      </c>
      <c r="D36" s="32" t="s">
        <v>297</v>
      </c>
      <c r="E36" s="98" t="s">
        <v>290</v>
      </c>
      <c r="F36" s="98">
        <v>41700</v>
      </c>
      <c r="G36" s="31" t="s">
        <v>1338</v>
      </c>
      <c r="H36" s="29">
        <v>10</v>
      </c>
      <c r="I36" s="62" t="s">
        <v>492</v>
      </c>
      <c r="P36" s="35"/>
    </row>
    <row r="37" spans="1:16" s="34" customFormat="1" ht="10.5" customHeight="1" outlineLevel="2">
      <c r="A37" s="29">
        <v>3</v>
      </c>
      <c r="B37" s="30">
        <v>2014</v>
      </c>
      <c r="C37" s="31" t="s">
        <v>240</v>
      </c>
      <c r="D37" s="32" t="s">
        <v>297</v>
      </c>
      <c r="E37" s="98" t="s">
        <v>290</v>
      </c>
      <c r="F37" s="98">
        <v>41700</v>
      </c>
      <c r="G37" s="31" t="s">
        <v>1339</v>
      </c>
      <c r="H37" s="29">
        <v>7</v>
      </c>
      <c r="I37" s="62" t="s">
        <v>15</v>
      </c>
      <c r="P37" s="35"/>
    </row>
    <row r="38" spans="1:16" s="34" customFormat="1" ht="10.5" customHeight="1" outlineLevel="2">
      <c r="A38" s="29">
        <v>3</v>
      </c>
      <c r="B38" s="30">
        <v>2014</v>
      </c>
      <c r="C38" s="31" t="s">
        <v>240</v>
      </c>
      <c r="D38" s="32" t="s">
        <v>297</v>
      </c>
      <c r="E38" s="98" t="s">
        <v>246</v>
      </c>
      <c r="F38" s="98">
        <v>41714</v>
      </c>
      <c r="G38" s="31" t="s">
        <v>1411</v>
      </c>
      <c r="H38" s="29">
        <v>10</v>
      </c>
      <c r="I38" s="62" t="s">
        <v>252</v>
      </c>
      <c r="P38" s="35"/>
    </row>
    <row r="39" spans="1:16" s="34" customFormat="1" ht="10.5" customHeight="1" outlineLevel="2">
      <c r="A39" s="29">
        <v>6</v>
      </c>
      <c r="B39" s="30">
        <v>2014</v>
      </c>
      <c r="C39" s="31" t="s">
        <v>240</v>
      </c>
      <c r="D39" s="31" t="s">
        <v>297</v>
      </c>
      <c r="E39" s="98" t="s">
        <v>208</v>
      </c>
      <c r="F39" s="98">
        <v>41797</v>
      </c>
      <c r="G39" s="31" t="s">
        <v>1449</v>
      </c>
      <c r="H39" s="126">
        <v>3</v>
      </c>
      <c r="I39" s="127" t="s">
        <v>143</v>
      </c>
      <c r="P39" s="35"/>
    </row>
    <row r="40" spans="1:16" s="34" customFormat="1" ht="10.5" customHeight="1" outlineLevel="2">
      <c r="A40" s="29">
        <v>10</v>
      </c>
      <c r="B40" s="29">
        <v>2014</v>
      </c>
      <c r="C40" s="62" t="s">
        <v>240</v>
      </c>
      <c r="D40" s="98" t="s">
        <v>297</v>
      </c>
      <c r="E40" s="31" t="s">
        <v>286</v>
      </c>
      <c r="F40" s="131">
        <v>41924</v>
      </c>
      <c r="G40" s="31" t="s">
        <v>1598</v>
      </c>
      <c r="H40" s="29">
        <v>7</v>
      </c>
      <c r="I40" s="62" t="s">
        <v>454</v>
      </c>
      <c r="P40" s="35"/>
    </row>
    <row r="41" spans="1:16" s="34" customFormat="1" ht="10.5" customHeight="1" outlineLevel="2">
      <c r="A41" s="29">
        <v>10</v>
      </c>
      <c r="B41" s="29">
        <v>2014</v>
      </c>
      <c r="C41" s="62" t="s">
        <v>240</v>
      </c>
      <c r="D41" s="98" t="s">
        <v>297</v>
      </c>
      <c r="E41" s="31" t="s">
        <v>286</v>
      </c>
      <c r="F41" s="131">
        <v>41924</v>
      </c>
      <c r="G41" s="31" t="s">
        <v>1599</v>
      </c>
      <c r="H41" s="29">
        <v>3</v>
      </c>
      <c r="I41" s="62" t="s">
        <v>847</v>
      </c>
      <c r="P41" s="35"/>
    </row>
    <row r="42" spans="1:16" s="34" customFormat="1" ht="10.5" customHeight="1" outlineLevel="1">
      <c r="A42" s="29"/>
      <c r="B42" s="29"/>
      <c r="C42" s="62"/>
      <c r="D42" s="98" t="s">
        <v>298</v>
      </c>
      <c r="E42" s="31"/>
      <c r="F42" s="131"/>
      <c r="G42" s="31"/>
      <c r="H42" s="29">
        <f>SUBTOTAL(9,H27:H41)</f>
        <v>94</v>
      </c>
      <c r="I42" s="62"/>
      <c r="P42" s="35"/>
    </row>
    <row r="43" spans="1:16" s="34" customFormat="1" ht="10.5" customHeight="1" outlineLevel="2">
      <c r="A43" s="128">
        <v>2</v>
      </c>
      <c r="B43" s="37">
        <v>2013</v>
      </c>
      <c r="C43" s="38" t="s">
        <v>240</v>
      </c>
      <c r="D43" s="38" t="s">
        <v>742</v>
      </c>
      <c r="E43" s="45" t="s">
        <v>251</v>
      </c>
      <c r="F43" s="45">
        <v>41321</v>
      </c>
      <c r="G43" s="38" t="s">
        <v>956</v>
      </c>
      <c r="H43" s="36">
        <v>5</v>
      </c>
      <c r="I43" s="38" t="s">
        <v>326</v>
      </c>
      <c r="P43" s="35"/>
    </row>
    <row r="44" spans="1:16" s="34" customFormat="1" ht="10.5" customHeight="1" outlineLevel="2">
      <c r="A44" s="36">
        <v>3</v>
      </c>
      <c r="B44" s="36">
        <v>2013</v>
      </c>
      <c r="C44" s="38" t="s">
        <v>240</v>
      </c>
      <c r="D44" s="45" t="s">
        <v>493</v>
      </c>
      <c r="E44" s="38" t="s">
        <v>290</v>
      </c>
      <c r="F44" s="45">
        <v>41336</v>
      </c>
      <c r="G44" s="38" t="s">
        <v>979</v>
      </c>
      <c r="H44" s="36">
        <v>7</v>
      </c>
      <c r="I44" s="38" t="s">
        <v>359</v>
      </c>
      <c r="P44" s="35"/>
    </row>
    <row r="45" spans="1:16" s="34" customFormat="1" ht="10.5" customHeight="1" outlineLevel="2">
      <c r="A45" s="36">
        <v>3</v>
      </c>
      <c r="B45" s="36">
        <v>2013</v>
      </c>
      <c r="C45" s="38" t="s">
        <v>240</v>
      </c>
      <c r="D45" s="45" t="s">
        <v>493</v>
      </c>
      <c r="E45" s="38" t="s">
        <v>290</v>
      </c>
      <c r="F45" s="45">
        <v>41336</v>
      </c>
      <c r="G45" s="38" t="s">
        <v>433</v>
      </c>
      <c r="H45" s="36">
        <v>10</v>
      </c>
      <c r="I45" s="38" t="s">
        <v>418</v>
      </c>
      <c r="P45" s="35"/>
    </row>
    <row r="46" spans="1:16" s="34" customFormat="1" ht="10.5" customHeight="1" outlineLevel="2">
      <c r="A46" s="36">
        <v>3</v>
      </c>
      <c r="B46" s="36">
        <v>2013</v>
      </c>
      <c r="C46" s="38" t="s">
        <v>240</v>
      </c>
      <c r="D46" s="45" t="s">
        <v>493</v>
      </c>
      <c r="E46" s="38" t="s">
        <v>290</v>
      </c>
      <c r="F46" s="45">
        <v>41336</v>
      </c>
      <c r="G46" s="38" t="s">
        <v>980</v>
      </c>
      <c r="H46" s="36">
        <v>3</v>
      </c>
      <c r="I46" s="38" t="s">
        <v>28</v>
      </c>
      <c r="P46" s="35"/>
    </row>
    <row r="47" spans="1:16" s="34" customFormat="1" ht="10.5" customHeight="1" outlineLevel="2">
      <c r="A47" s="36">
        <v>3</v>
      </c>
      <c r="B47" s="36">
        <v>2013</v>
      </c>
      <c r="C47" s="38" t="s">
        <v>240</v>
      </c>
      <c r="D47" s="45" t="s">
        <v>493</v>
      </c>
      <c r="E47" s="38" t="s">
        <v>290</v>
      </c>
      <c r="F47" s="45">
        <v>41336</v>
      </c>
      <c r="G47" s="38" t="s">
        <v>749</v>
      </c>
      <c r="H47" s="36">
        <v>7</v>
      </c>
      <c r="I47" s="38" t="s">
        <v>99</v>
      </c>
      <c r="P47" s="35"/>
    </row>
    <row r="48" spans="1:16" s="34" customFormat="1" ht="10.5" customHeight="1" outlineLevel="2">
      <c r="A48" s="36">
        <v>6</v>
      </c>
      <c r="B48" s="36">
        <v>2013</v>
      </c>
      <c r="C48" s="45" t="s">
        <v>240</v>
      </c>
      <c r="D48" s="38" t="s">
        <v>742</v>
      </c>
      <c r="E48" s="38" t="s">
        <v>208</v>
      </c>
      <c r="F48" s="45">
        <v>41434</v>
      </c>
      <c r="G48" s="38" t="s">
        <v>1066</v>
      </c>
      <c r="H48" s="36">
        <v>10</v>
      </c>
      <c r="I48" s="38" t="s">
        <v>162</v>
      </c>
      <c r="P48" s="35"/>
    </row>
    <row r="49" spans="1:16" s="34" customFormat="1" ht="10.5" customHeight="1" outlineLevel="2">
      <c r="A49" s="128">
        <v>6</v>
      </c>
      <c r="B49" s="36">
        <v>2013</v>
      </c>
      <c r="C49" s="45" t="s">
        <v>240</v>
      </c>
      <c r="D49" s="38" t="s">
        <v>742</v>
      </c>
      <c r="E49" s="38" t="s">
        <v>208</v>
      </c>
      <c r="F49" s="45">
        <v>41434</v>
      </c>
      <c r="G49" s="38" t="s">
        <v>1067</v>
      </c>
      <c r="H49" s="36">
        <v>3</v>
      </c>
      <c r="I49" s="38" t="s">
        <v>171</v>
      </c>
      <c r="P49" s="35"/>
    </row>
    <row r="50" spans="1:16" s="34" customFormat="1" ht="10.5" customHeight="1" outlineLevel="2">
      <c r="A50" s="36">
        <v>11</v>
      </c>
      <c r="B50" s="36">
        <v>2013</v>
      </c>
      <c r="C50" s="45" t="s">
        <v>240</v>
      </c>
      <c r="D50" s="38" t="s">
        <v>742</v>
      </c>
      <c r="E50" s="38" t="s">
        <v>199</v>
      </c>
      <c r="F50" s="45">
        <v>41582</v>
      </c>
      <c r="G50" s="38" t="s">
        <v>1280</v>
      </c>
      <c r="H50" s="36">
        <v>5</v>
      </c>
      <c r="I50" s="38" t="s">
        <v>267</v>
      </c>
      <c r="P50" s="35"/>
    </row>
    <row r="51" spans="1:16" s="34" customFormat="1" ht="10.5" customHeight="1" outlineLevel="2">
      <c r="A51" s="29">
        <v>3</v>
      </c>
      <c r="B51" s="30">
        <v>2014</v>
      </c>
      <c r="C51" s="31" t="s">
        <v>240</v>
      </c>
      <c r="D51" s="32" t="s">
        <v>742</v>
      </c>
      <c r="E51" s="98" t="s">
        <v>290</v>
      </c>
      <c r="F51" s="98">
        <v>41700</v>
      </c>
      <c r="G51" s="31" t="s">
        <v>1340</v>
      </c>
      <c r="H51" s="29">
        <v>10</v>
      </c>
      <c r="I51" s="62" t="s">
        <v>977</v>
      </c>
      <c r="P51" s="35"/>
    </row>
    <row r="52" spans="1:16" s="34" customFormat="1" ht="10.5" customHeight="1" outlineLevel="2">
      <c r="A52" s="29">
        <v>5</v>
      </c>
      <c r="B52" s="30">
        <v>2014</v>
      </c>
      <c r="C52" s="31" t="s">
        <v>240</v>
      </c>
      <c r="D52" s="31" t="s">
        <v>742</v>
      </c>
      <c r="E52" s="98" t="s">
        <v>261</v>
      </c>
      <c r="F52" s="98">
        <v>41790</v>
      </c>
      <c r="G52" s="31" t="s">
        <v>1566</v>
      </c>
      <c r="H52" s="126">
        <v>10</v>
      </c>
      <c r="I52" s="127" t="s">
        <v>327</v>
      </c>
      <c r="P52" s="35"/>
    </row>
    <row r="53" spans="1:16" s="34" customFormat="1" ht="10.5" customHeight="1" outlineLevel="2">
      <c r="A53" s="29">
        <v>6</v>
      </c>
      <c r="B53" s="30">
        <v>2014</v>
      </c>
      <c r="C53" s="31" t="s">
        <v>240</v>
      </c>
      <c r="D53" s="31" t="s">
        <v>742</v>
      </c>
      <c r="E53" s="98" t="s">
        <v>208</v>
      </c>
      <c r="F53" s="98">
        <v>41797</v>
      </c>
      <c r="G53" s="31" t="s">
        <v>1450</v>
      </c>
      <c r="H53" s="126">
        <v>7</v>
      </c>
      <c r="I53" s="127" t="s">
        <v>182</v>
      </c>
      <c r="P53" s="35"/>
    </row>
    <row r="54" spans="1:16" s="34" customFormat="1" ht="10.5" customHeight="1" outlineLevel="2">
      <c r="A54" s="29">
        <v>7</v>
      </c>
      <c r="B54" s="30">
        <v>2014</v>
      </c>
      <c r="C54" s="31" t="s">
        <v>240</v>
      </c>
      <c r="D54" s="31" t="s">
        <v>742</v>
      </c>
      <c r="E54" s="98" t="s">
        <v>271</v>
      </c>
      <c r="F54" s="98">
        <v>41825</v>
      </c>
      <c r="G54" s="31" t="s">
        <v>1566</v>
      </c>
      <c r="H54" s="126">
        <v>5</v>
      </c>
      <c r="I54" s="127" t="s">
        <v>327</v>
      </c>
      <c r="P54" s="35"/>
    </row>
    <row r="55" spans="1:16" s="34" customFormat="1" ht="10.5" customHeight="1" outlineLevel="1">
      <c r="A55" s="29"/>
      <c r="B55" s="30"/>
      <c r="C55" s="31"/>
      <c r="D55" s="31" t="s">
        <v>743</v>
      </c>
      <c r="E55" s="98"/>
      <c r="F55" s="98"/>
      <c r="G55" s="31"/>
      <c r="H55" s="126">
        <f>SUBTOTAL(9,H43:H54)</f>
        <v>82</v>
      </c>
      <c r="I55" s="127"/>
      <c r="P55" s="35"/>
    </row>
    <row r="56" spans="1:16" s="34" customFormat="1" ht="10.5" customHeight="1" outlineLevel="2">
      <c r="A56" s="37">
        <v>10</v>
      </c>
      <c r="B56" s="43">
        <v>2012</v>
      </c>
      <c r="C56" s="44" t="s">
        <v>296</v>
      </c>
      <c r="D56" s="44" t="s">
        <v>191</v>
      </c>
      <c r="E56" s="53" t="s">
        <v>286</v>
      </c>
      <c r="F56" s="53">
        <v>41196</v>
      </c>
      <c r="G56" s="44" t="s">
        <v>848</v>
      </c>
      <c r="H56" s="42">
        <v>7</v>
      </c>
      <c r="I56" s="44" t="s">
        <v>45</v>
      </c>
      <c r="P56" s="35"/>
    </row>
    <row r="57" spans="1:16" s="34" customFormat="1" ht="10.5" customHeight="1" outlineLevel="2">
      <c r="A57" s="29">
        <v>3</v>
      </c>
      <c r="B57" s="30">
        <v>2014</v>
      </c>
      <c r="C57" s="31" t="s">
        <v>296</v>
      </c>
      <c r="D57" s="32" t="s">
        <v>191</v>
      </c>
      <c r="E57" s="98" t="s">
        <v>290</v>
      </c>
      <c r="F57" s="98">
        <v>41700</v>
      </c>
      <c r="G57" s="31" t="s">
        <v>451</v>
      </c>
      <c r="H57" s="29">
        <v>10</v>
      </c>
      <c r="I57" s="62" t="s">
        <v>82</v>
      </c>
      <c r="P57" s="35"/>
    </row>
    <row r="58" spans="1:16" s="34" customFormat="1" ht="10.5" customHeight="1" outlineLevel="2">
      <c r="A58" s="29">
        <v>3</v>
      </c>
      <c r="B58" s="30">
        <v>2014</v>
      </c>
      <c r="C58" s="31" t="s">
        <v>296</v>
      </c>
      <c r="D58" s="32" t="s">
        <v>191</v>
      </c>
      <c r="E58" s="98" t="s">
        <v>260</v>
      </c>
      <c r="F58" s="98">
        <v>41713</v>
      </c>
      <c r="G58" s="31" t="s">
        <v>451</v>
      </c>
      <c r="H58" s="29">
        <v>10</v>
      </c>
      <c r="I58" s="62" t="s">
        <v>267</v>
      </c>
      <c r="P58" s="35"/>
    </row>
    <row r="59" spans="1:16" s="34" customFormat="1" ht="10.5" customHeight="1" outlineLevel="1">
      <c r="A59" s="29"/>
      <c r="B59" s="30"/>
      <c r="C59" s="31"/>
      <c r="D59" s="32" t="s">
        <v>192</v>
      </c>
      <c r="E59" s="98"/>
      <c r="F59" s="98"/>
      <c r="G59" s="31"/>
      <c r="H59" s="29">
        <f>SUBTOTAL(9,H56:H58)</f>
        <v>27</v>
      </c>
      <c r="I59" s="62"/>
      <c r="P59" s="35"/>
    </row>
    <row r="60" spans="1:16" s="34" customFormat="1" ht="10.5" customHeight="1" outlineLevel="2">
      <c r="A60" s="129">
        <v>5</v>
      </c>
      <c r="B60" s="129">
        <v>2012</v>
      </c>
      <c r="C60" s="124" t="s">
        <v>239</v>
      </c>
      <c r="D60" s="124" t="s">
        <v>336</v>
      </c>
      <c r="E60" s="124" t="s">
        <v>208</v>
      </c>
      <c r="F60" s="133">
        <v>41049</v>
      </c>
      <c r="G60" s="134" t="s">
        <v>404</v>
      </c>
      <c r="H60" s="129">
        <v>7</v>
      </c>
      <c r="I60" s="124" t="s">
        <v>214</v>
      </c>
      <c r="P60" s="35"/>
    </row>
    <row r="61" spans="1:16" s="34" customFormat="1" ht="10.5" customHeight="1" outlineLevel="2">
      <c r="A61" s="42">
        <v>10</v>
      </c>
      <c r="B61" s="43">
        <v>2012</v>
      </c>
      <c r="C61" s="44" t="s">
        <v>239</v>
      </c>
      <c r="D61" s="44" t="s">
        <v>336</v>
      </c>
      <c r="E61" s="53" t="s">
        <v>286</v>
      </c>
      <c r="F61" s="53">
        <v>41196</v>
      </c>
      <c r="G61" s="44" t="s">
        <v>849</v>
      </c>
      <c r="H61" s="42">
        <v>3</v>
      </c>
      <c r="I61" s="44" t="s">
        <v>24</v>
      </c>
      <c r="P61" s="35"/>
    </row>
    <row r="62" spans="1:16" s="34" customFormat="1" ht="10.5" customHeight="1" outlineLevel="2">
      <c r="A62" s="29">
        <v>3</v>
      </c>
      <c r="B62" s="30">
        <v>2014</v>
      </c>
      <c r="C62" s="31" t="s">
        <v>239</v>
      </c>
      <c r="D62" s="32" t="s">
        <v>336</v>
      </c>
      <c r="E62" s="98" t="s">
        <v>290</v>
      </c>
      <c r="F62" s="98">
        <v>41700</v>
      </c>
      <c r="G62" s="31" t="s">
        <v>1341</v>
      </c>
      <c r="H62" s="29">
        <v>10</v>
      </c>
      <c r="I62" s="62" t="s">
        <v>138</v>
      </c>
      <c r="P62" s="35"/>
    </row>
    <row r="63" spans="1:16" s="34" customFormat="1" ht="10.5" customHeight="1" outlineLevel="1">
      <c r="A63" s="29"/>
      <c r="B63" s="30"/>
      <c r="C63" s="31"/>
      <c r="D63" s="32" t="s">
        <v>206</v>
      </c>
      <c r="E63" s="98"/>
      <c r="F63" s="98"/>
      <c r="G63" s="31"/>
      <c r="H63" s="29">
        <f>SUBTOTAL(9,H60:H62)</f>
        <v>20</v>
      </c>
      <c r="I63" s="62"/>
      <c r="P63" s="35"/>
    </row>
    <row r="64" spans="1:16" s="34" customFormat="1" ht="10.5" customHeight="1" outlineLevel="2">
      <c r="A64" s="43">
        <v>11</v>
      </c>
      <c r="B64" s="43">
        <v>2012</v>
      </c>
      <c r="C64" s="44" t="s">
        <v>262</v>
      </c>
      <c r="D64" s="44" t="s">
        <v>944</v>
      </c>
      <c r="E64" s="53" t="s">
        <v>945</v>
      </c>
      <c r="F64" s="53">
        <v>41223</v>
      </c>
      <c r="G64" s="44" t="s">
        <v>946</v>
      </c>
      <c r="H64" s="42">
        <v>5</v>
      </c>
      <c r="I64" s="44" t="s">
        <v>328</v>
      </c>
      <c r="P64" s="35"/>
    </row>
    <row r="65" spans="1:16" s="34" customFormat="1" ht="10.5" customHeight="1" outlineLevel="1">
      <c r="A65" s="43"/>
      <c r="B65" s="43"/>
      <c r="C65" s="44"/>
      <c r="D65" s="44" t="s">
        <v>947</v>
      </c>
      <c r="E65" s="53"/>
      <c r="F65" s="53"/>
      <c r="G65" s="44"/>
      <c r="H65" s="42">
        <f>SUBTOTAL(9,H64:H64)</f>
        <v>5</v>
      </c>
      <c r="I65" s="44"/>
      <c r="P65" s="35"/>
    </row>
    <row r="66" spans="1:16" s="34" customFormat="1" ht="10.5" customHeight="1" outlineLevel="2">
      <c r="A66" s="30">
        <v>3</v>
      </c>
      <c r="B66" s="30">
        <v>2014</v>
      </c>
      <c r="C66" s="31" t="s">
        <v>296</v>
      </c>
      <c r="D66" s="31" t="s">
        <v>1391</v>
      </c>
      <c r="E66" s="98" t="s">
        <v>260</v>
      </c>
      <c r="F66" s="98">
        <v>41713</v>
      </c>
      <c r="G66" s="31" t="s">
        <v>1392</v>
      </c>
      <c r="H66" s="29">
        <v>5</v>
      </c>
      <c r="I66" s="31" t="s">
        <v>348</v>
      </c>
      <c r="P66" s="35"/>
    </row>
    <row r="67" spans="1:16" s="34" customFormat="1" ht="10.5" customHeight="1" outlineLevel="1">
      <c r="A67" s="30"/>
      <c r="B67" s="30"/>
      <c r="C67" s="31"/>
      <c r="D67" s="31" t="s">
        <v>1393</v>
      </c>
      <c r="E67" s="98"/>
      <c r="F67" s="98"/>
      <c r="G67" s="31"/>
      <c r="H67" s="29">
        <f>SUBTOTAL(9,H66:H66)</f>
        <v>5</v>
      </c>
      <c r="I67" s="31"/>
      <c r="P67" s="35"/>
    </row>
    <row r="68" spans="1:16" s="34" customFormat="1" ht="10.5" customHeight="1" outlineLevel="2">
      <c r="A68" s="29">
        <v>3</v>
      </c>
      <c r="B68" s="30">
        <v>2014</v>
      </c>
      <c r="C68" s="31" t="s">
        <v>240</v>
      </c>
      <c r="D68" s="32" t="s">
        <v>254</v>
      </c>
      <c r="E68" s="98" t="s">
        <v>290</v>
      </c>
      <c r="F68" s="98">
        <v>41700</v>
      </c>
      <c r="G68" s="31" t="s">
        <v>1342</v>
      </c>
      <c r="H68" s="29">
        <v>10</v>
      </c>
      <c r="I68" s="62" t="s">
        <v>362</v>
      </c>
      <c r="P68" s="35"/>
    </row>
    <row r="69" spans="1:16" s="34" customFormat="1" ht="10.5" customHeight="1" outlineLevel="2">
      <c r="A69" s="29">
        <v>6</v>
      </c>
      <c r="B69" s="30">
        <v>2014</v>
      </c>
      <c r="C69" s="31" t="s">
        <v>240</v>
      </c>
      <c r="D69" s="31" t="s">
        <v>254</v>
      </c>
      <c r="E69" s="98" t="s">
        <v>208</v>
      </c>
      <c r="F69" s="98">
        <v>41797</v>
      </c>
      <c r="G69" s="31" t="s">
        <v>1451</v>
      </c>
      <c r="H69" s="126">
        <v>3</v>
      </c>
      <c r="I69" s="127" t="s">
        <v>1088</v>
      </c>
      <c r="P69" s="35"/>
    </row>
    <row r="70" spans="1:16" s="34" customFormat="1" ht="10.5" customHeight="1" outlineLevel="2">
      <c r="A70" s="29">
        <v>10</v>
      </c>
      <c r="B70" s="29">
        <v>2014</v>
      </c>
      <c r="C70" s="62" t="s">
        <v>240</v>
      </c>
      <c r="D70" s="98" t="s">
        <v>254</v>
      </c>
      <c r="E70" s="31" t="s">
        <v>286</v>
      </c>
      <c r="F70" s="131">
        <v>41924</v>
      </c>
      <c r="G70" s="31" t="s">
        <v>1600</v>
      </c>
      <c r="H70" s="29">
        <v>10</v>
      </c>
      <c r="I70" s="62" t="s">
        <v>899</v>
      </c>
      <c r="P70" s="35"/>
    </row>
    <row r="71" spans="1:16" s="34" customFormat="1" ht="10.5" customHeight="1" outlineLevel="1">
      <c r="A71" s="29"/>
      <c r="B71" s="29"/>
      <c r="C71" s="62"/>
      <c r="D71" s="98" t="s">
        <v>255</v>
      </c>
      <c r="E71" s="31"/>
      <c r="F71" s="131"/>
      <c r="G71" s="31"/>
      <c r="H71" s="29">
        <f>SUBTOTAL(9,H68:H70)</f>
        <v>23</v>
      </c>
      <c r="I71" s="62"/>
      <c r="P71" s="35"/>
    </row>
    <row r="72" spans="1:16" s="34" customFormat="1" ht="10.5" customHeight="1" outlineLevel="2">
      <c r="A72" s="29">
        <v>5</v>
      </c>
      <c r="B72" s="30">
        <v>2014</v>
      </c>
      <c r="C72" s="31" t="s">
        <v>296</v>
      </c>
      <c r="D72" s="32" t="s">
        <v>1440</v>
      </c>
      <c r="E72" s="98" t="s">
        <v>945</v>
      </c>
      <c r="F72" s="98">
        <v>41783</v>
      </c>
      <c r="G72" s="31" t="s">
        <v>1441</v>
      </c>
      <c r="H72" s="29">
        <v>5</v>
      </c>
      <c r="I72" s="62" t="s">
        <v>348</v>
      </c>
      <c r="P72" s="35"/>
    </row>
    <row r="73" spans="1:16" s="34" customFormat="1" ht="10.5" customHeight="1" outlineLevel="1">
      <c r="A73" s="29"/>
      <c r="B73" s="30"/>
      <c r="C73" s="31"/>
      <c r="D73" s="32" t="s">
        <v>1442</v>
      </c>
      <c r="E73" s="98"/>
      <c r="F73" s="98"/>
      <c r="G73" s="31"/>
      <c r="H73" s="29">
        <f>SUBTOTAL(9,H72:H72)</f>
        <v>5</v>
      </c>
      <c r="I73" s="62"/>
      <c r="P73" s="35"/>
    </row>
    <row r="74" spans="1:16" s="34" customFormat="1" ht="10.5" customHeight="1" outlineLevel="2">
      <c r="A74" s="29">
        <v>11</v>
      </c>
      <c r="B74" s="29">
        <v>2014</v>
      </c>
      <c r="C74" s="62" t="s">
        <v>262</v>
      </c>
      <c r="D74" s="98" t="s">
        <v>1304</v>
      </c>
      <c r="E74" s="31" t="s">
        <v>286</v>
      </c>
      <c r="F74" s="131">
        <v>41924</v>
      </c>
      <c r="G74" s="31" t="s">
        <v>1601</v>
      </c>
      <c r="H74" s="29">
        <v>10</v>
      </c>
      <c r="I74" s="62" t="s">
        <v>343</v>
      </c>
      <c r="P74" s="35"/>
    </row>
    <row r="75" spans="1:16" s="34" customFormat="1" ht="10.5" customHeight="1" outlineLevel="1">
      <c r="A75" s="29"/>
      <c r="B75" s="29"/>
      <c r="C75" s="62"/>
      <c r="D75" s="98" t="s">
        <v>1305</v>
      </c>
      <c r="E75" s="31"/>
      <c r="F75" s="131"/>
      <c r="G75" s="31"/>
      <c r="H75" s="29">
        <f>SUBTOTAL(9,H74:H74)</f>
        <v>10</v>
      </c>
      <c r="I75" s="62"/>
      <c r="P75" s="35"/>
    </row>
    <row r="76" spans="1:16" s="34" customFormat="1" ht="10.5" customHeight="1" outlineLevel="2">
      <c r="A76" s="129">
        <v>3</v>
      </c>
      <c r="B76" s="43">
        <v>2012</v>
      </c>
      <c r="C76" s="44" t="s">
        <v>262</v>
      </c>
      <c r="D76" s="44" t="s">
        <v>726</v>
      </c>
      <c r="E76" s="53" t="s">
        <v>259</v>
      </c>
      <c r="F76" s="53">
        <v>40979</v>
      </c>
      <c r="G76" s="44" t="s">
        <v>727</v>
      </c>
      <c r="H76" s="42">
        <v>5</v>
      </c>
      <c r="I76" s="44" t="s">
        <v>263</v>
      </c>
      <c r="P76" s="35"/>
    </row>
    <row r="77" spans="1:16" s="34" customFormat="1" ht="10.5" customHeight="1" outlineLevel="2">
      <c r="A77" s="129">
        <v>3</v>
      </c>
      <c r="B77" s="43">
        <v>2012</v>
      </c>
      <c r="C77" s="44" t="s">
        <v>262</v>
      </c>
      <c r="D77" s="44" t="s">
        <v>726</v>
      </c>
      <c r="E77" s="53" t="s">
        <v>308</v>
      </c>
      <c r="F77" s="53">
        <v>40992</v>
      </c>
      <c r="G77" s="44" t="s">
        <v>727</v>
      </c>
      <c r="H77" s="42">
        <v>5</v>
      </c>
      <c r="I77" s="44" t="s">
        <v>263</v>
      </c>
      <c r="P77" s="35"/>
    </row>
    <row r="78" spans="1:16" s="34" customFormat="1" ht="10.5" customHeight="1" outlineLevel="2">
      <c r="A78" s="36">
        <v>2</v>
      </c>
      <c r="B78" s="37">
        <v>2013</v>
      </c>
      <c r="C78" s="38" t="s">
        <v>262</v>
      </c>
      <c r="D78" s="38" t="s">
        <v>726</v>
      </c>
      <c r="E78" s="45" t="s">
        <v>251</v>
      </c>
      <c r="F78" s="45">
        <v>41321</v>
      </c>
      <c r="G78" s="38" t="s">
        <v>957</v>
      </c>
      <c r="H78" s="36">
        <v>5</v>
      </c>
      <c r="I78" s="38" t="s">
        <v>958</v>
      </c>
      <c r="P78" s="35"/>
    </row>
    <row r="79" spans="1:16" s="34" customFormat="1" ht="10.5" customHeight="1" outlineLevel="2">
      <c r="A79" s="36">
        <v>3</v>
      </c>
      <c r="B79" s="37">
        <v>2013</v>
      </c>
      <c r="C79" s="38" t="s">
        <v>262</v>
      </c>
      <c r="D79" s="38" t="s">
        <v>726</v>
      </c>
      <c r="E79" s="45" t="s">
        <v>265</v>
      </c>
      <c r="F79" s="45">
        <v>41350</v>
      </c>
      <c r="G79" s="38" t="s">
        <v>1032</v>
      </c>
      <c r="H79" s="36">
        <v>5</v>
      </c>
      <c r="I79" s="38" t="s">
        <v>263</v>
      </c>
      <c r="P79" s="35"/>
    </row>
    <row r="80" spans="1:16" s="34" customFormat="1" ht="10.5" customHeight="1" outlineLevel="2">
      <c r="A80" s="36">
        <v>5</v>
      </c>
      <c r="B80" s="37">
        <v>2013</v>
      </c>
      <c r="C80" s="38" t="s">
        <v>262</v>
      </c>
      <c r="D80" s="38" t="s">
        <v>726</v>
      </c>
      <c r="E80" s="45" t="s">
        <v>259</v>
      </c>
      <c r="F80" s="45">
        <v>41399</v>
      </c>
      <c r="G80" s="38" t="s">
        <v>1032</v>
      </c>
      <c r="H80" s="36">
        <v>5</v>
      </c>
      <c r="I80" s="38" t="s">
        <v>263</v>
      </c>
      <c r="P80" s="35"/>
    </row>
    <row r="81" spans="1:16" s="34" customFormat="1" ht="10.5" customHeight="1" outlineLevel="2">
      <c r="A81" s="29">
        <v>3</v>
      </c>
      <c r="B81" s="30">
        <v>2014</v>
      </c>
      <c r="C81" s="31" t="s">
        <v>262</v>
      </c>
      <c r="D81" s="31" t="s">
        <v>726</v>
      </c>
      <c r="E81" s="98" t="s">
        <v>259</v>
      </c>
      <c r="F81" s="98">
        <v>41721</v>
      </c>
      <c r="G81" s="31" t="s">
        <v>1406</v>
      </c>
      <c r="H81" s="29">
        <v>5</v>
      </c>
      <c r="I81" s="31" t="s">
        <v>263</v>
      </c>
      <c r="P81" s="35"/>
    </row>
    <row r="82" spans="1:16" s="34" customFormat="1" ht="10.5" customHeight="1" outlineLevel="1">
      <c r="A82" s="29"/>
      <c r="B82" s="30"/>
      <c r="C82" s="31"/>
      <c r="D82" s="31" t="s">
        <v>728</v>
      </c>
      <c r="E82" s="98"/>
      <c r="F82" s="98"/>
      <c r="G82" s="31"/>
      <c r="H82" s="29">
        <f>SUBTOTAL(9,H76:H81)</f>
        <v>30</v>
      </c>
      <c r="I82" s="31"/>
      <c r="P82" s="35"/>
    </row>
    <row r="83" spans="1:16" s="34" customFormat="1" ht="10.5" customHeight="1" outlineLevel="2">
      <c r="A83" s="36">
        <v>3</v>
      </c>
      <c r="B83" s="36">
        <v>2013</v>
      </c>
      <c r="C83" s="38" t="s">
        <v>239</v>
      </c>
      <c r="D83" s="45" t="s">
        <v>4</v>
      </c>
      <c r="E83" s="38" t="s">
        <v>290</v>
      </c>
      <c r="F83" s="45">
        <v>41336</v>
      </c>
      <c r="G83" s="38" t="s">
        <v>981</v>
      </c>
      <c r="H83" s="36">
        <v>10</v>
      </c>
      <c r="I83" s="38" t="s">
        <v>498</v>
      </c>
      <c r="P83" s="35"/>
    </row>
    <row r="84" spans="1:16" s="34" customFormat="1" ht="10.5" customHeight="1" outlineLevel="1">
      <c r="A84" s="36"/>
      <c r="B84" s="36"/>
      <c r="C84" s="38"/>
      <c r="D84" s="45" t="s">
        <v>5</v>
      </c>
      <c r="E84" s="38"/>
      <c r="F84" s="45"/>
      <c r="G84" s="38"/>
      <c r="H84" s="36">
        <f>SUBTOTAL(9,H83:H83)</f>
        <v>10</v>
      </c>
      <c r="I84" s="38"/>
      <c r="P84" s="35"/>
    </row>
    <row r="85" spans="1:16" s="34" customFormat="1" ht="10.5" customHeight="1" outlineLevel="2">
      <c r="A85" s="126">
        <v>7</v>
      </c>
      <c r="B85" s="126">
        <v>2014</v>
      </c>
      <c r="C85" s="130" t="s">
        <v>240</v>
      </c>
      <c r="D85" s="131" t="s">
        <v>1567</v>
      </c>
      <c r="E85" s="130" t="s">
        <v>271</v>
      </c>
      <c r="F85" s="131">
        <v>41825</v>
      </c>
      <c r="G85" s="130" t="s">
        <v>1568</v>
      </c>
      <c r="H85" s="126">
        <v>10</v>
      </c>
      <c r="I85" s="130" t="s">
        <v>252</v>
      </c>
      <c r="P85" s="35"/>
    </row>
    <row r="86" spans="1:16" s="34" customFormat="1" ht="10.5" customHeight="1" outlineLevel="1">
      <c r="A86" s="126"/>
      <c r="B86" s="126"/>
      <c r="C86" s="130"/>
      <c r="D86" s="131" t="s">
        <v>1569</v>
      </c>
      <c r="E86" s="130"/>
      <c r="F86" s="131"/>
      <c r="G86" s="130"/>
      <c r="H86" s="126">
        <f>SUBTOTAL(9,H85:H85)</f>
        <v>10</v>
      </c>
      <c r="I86" s="130"/>
      <c r="P86" s="35"/>
    </row>
    <row r="87" spans="1:16" s="34" customFormat="1" ht="10.5" customHeight="1" outlineLevel="2">
      <c r="A87" s="42">
        <v>3</v>
      </c>
      <c r="B87" s="43">
        <v>2012</v>
      </c>
      <c r="C87" s="44" t="s">
        <v>239</v>
      </c>
      <c r="D87" s="44" t="s">
        <v>35</v>
      </c>
      <c r="E87" s="53" t="s">
        <v>260</v>
      </c>
      <c r="F87" s="53">
        <v>40985</v>
      </c>
      <c r="G87" s="44" t="s">
        <v>412</v>
      </c>
      <c r="H87" s="42">
        <v>5</v>
      </c>
      <c r="I87" s="44" t="s">
        <v>249</v>
      </c>
      <c r="P87" s="35"/>
    </row>
    <row r="88" spans="1:16" s="34" customFormat="1" ht="10.5" customHeight="1" outlineLevel="2">
      <c r="A88" s="36">
        <v>3</v>
      </c>
      <c r="B88" s="36">
        <v>2013</v>
      </c>
      <c r="C88" s="38" t="s">
        <v>239</v>
      </c>
      <c r="D88" s="45" t="s">
        <v>35</v>
      </c>
      <c r="E88" s="38" t="s">
        <v>290</v>
      </c>
      <c r="F88" s="45">
        <v>41336</v>
      </c>
      <c r="G88" s="38" t="s">
        <v>435</v>
      </c>
      <c r="H88" s="36">
        <v>10</v>
      </c>
      <c r="I88" s="38" t="s">
        <v>14</v>
      </c>
      <c r="P88" s="35"/>
    </row>
    <row r="89" spans="1:16" s="34" customFormat="1" ht="10.5" customHeight="1" outlineLevel="2">
      <c r="A89" s="36">
        <v>3</v>
      </c>
      <c r="B89" s="36">
        <v>2013</v>
      </c>
      <c r="C89" s="38" t="s">
        <v>239</v>
      </c>
      <c r="D89" s="45" t="s">
        <v>35</v>
      </c>
      <c r="E89" s="38" t="s">
        <v>260</v>
      </c>
      <c r="F89" s="45">
        <v>41349</v>
      </c>
      <c r="G89" s="38" t="s">
        <v>435</v>
      </c>
      <c r="H89" s="36">
        <v>5</v>
      </c>
      <c r="I89" s="38" t="s">
        <v>258</v>
      </c>
      <c r="P89" s="35"/>
    </row>
    <row r="90" spans="1:16" s="34" customFormat="1" ht="10.5" customHeight="1" outlineLevel="2">
      <c r="A90" s="126">
        <v>5</v>
      </c>
      <c r="B90" s="126">
        <v>2014</v>
      </c>
      <c r="C90" s="130" t="s">
        <v>239</v>
      </c>
      <c r="D90" s="131" t="s">
        <v>35</v>
      </c>
      <c r="E90" s="130" t="s">
        <v>248</v>
      </c>
      <c r="F90" s="131">
        <v>41776</v>
      </c>
      <c r="G90" s="130" t="s">
        <v>1434</v>
      </c>
      <c r="H90" s="126">
        <v>5</v>
      </c>
      <c r="I90" s="130" t="s">
        <v>249</v>
      </c>
      <c r="P90" s="35"/>
    </row>
    <row r="91" spans="1:16" s="34" customFormat="1" ht="10.5" customHeight="1" outlineLevel="2">
      <c r="A91" s="126">
        <v>9</v>
      </c>
      <c r="B91" s="126">
        <v>2014</v>
      </c>
      <c r="C91" s="130" t="s">
        <v>239</v>
      </c>
      <c r="D91" s="131" t="s">
        <v>35</v>
      </c>
      <c r="E91" s="130" t="s">
        <v>268</v>
      </c>
      <c r="F91" s="131">
        <v>41896</v>
      </c>
      <c r="G91" s="130" t="s">
        <v>1588</v>
      </c>
      <c r="H91" s="126">
        <v>10</v>
      </c>
      <c r="I91" s="130" t="s">
        <v>327</v>
      </c>
      <c r="P91" s="35"/>
    </row>
    <row r="92" spans="1:16" s="34" customFormat="1" ht="10.5" customHeight="1" outlineLevel="2">
      <c r="A92" s="29">
        <v>10</v>
      </c>
      <c r="B92" s="29">
        <v>2014</v>
      </c>
      <c r="C92" s="130" t="s">
        <v>239</v>
      </c>
      <c r="D92" s="98" t="s">
        <v>35</v>
      </c>
      <c r="E92" s="31" t="s">
        <v>286</v>
      </c>
      <c r="F92" s="131">
        <v>41924</v>
      </c>
      <c r="G92" s="31"/>
      <c r="H92" s="29">
        <v>10</v>
      </c>
      <c r="I92" s="62" t="s">
        <v>113</v>
      </c>
      <c r="P92" s="35"/>
    </row>
    <row r="93" spans="1:16" s="34" customFormat="1" ht="10.5" customHeight="1" outlineLevel="2">
      <c r="A93" s="29">
        <v>10</v>
      </c>
      <c r="B93" s="29">
        <v>2014</v>
      </c>
      <c r="C93" s="130" t="s">
        <v>239</v>
      </c>
      <c r="D93" s="98" t="s">
        <v>35</v>
      </c>
      <c r="E93" s="31" t="s">
        <v>286</v>
      </c>
      <c r="F93" s="131">
        <v>41924</v>
      </c>
      <c r="G93" s="31"/>
      <c r="H93" s="29">
        <v>3</v>
      </c>
      <c r="I93" s="62" t="s">
        <v>16</v>
      </c>
      <c r="P93" s="35"/>
    </row>
    <row r="94" spans="1:16" s="34" customFormat="1" ht="10.5" customHeight="1" outlineLevel="2">
      <c r="A94" s="29">
        <v>11</v>
      </c>
      <c r="B94" s="29">
        <v>2014</v>
      </c>
      <c r="C94" s="130" t="s">
        <v>239</v>
      </c>
      <c r="D94" s="98" t="s">
        <v>35</v>
      </c>
      <c r="E94" s="31" t="s">
        <v>264</v>
      </c>
      <c r="F94" s="131">
        <v>41958</v>
      </c>
      <c r="G94" s="31" t="s">
        <v>1704</v>
      </c>
      <c r="H94" s="29">
        <v>5</v>
      </c>
      <c r="I94" s="62" t="s">
        <v>329</v>
      </c>
      <c r="P94" s="35"/>
    </row>
    <row r="95" spans="1:16" s="34" customFormat="1" ht="10.5" customHeight="1" outlineLevel="1">
      <c r="A95" s="29"/>
      <c r="B95" s="29"/>
      <c r="C95" s="130"/>
      <c r="D95" s="98" t="s">
        <v>36</v>
      </c>
      <c r="E95" s="31"/>
      <c r="F95" s="131"/>
      <c r="G95" s="31"/>
      <c r="H95" s="29">
        <f>SUBTOTAL(9,H87:H94)</f>
        <v>53</v>
      </c>
      <c r="I95" s="62"/>
      <c r="P95" s="35"/>
    </row>
    <row r="96" spans="1:16" s="34" customFormat="1" ht="10.5" customHeight="1" outlineLevel="2">
      <c r="A96" s="55">
        <v>10</v>
      </c>
      <c r="B96" s="43">
        <v>2012</v>
      </c>
      <c r="C96" s="44" t="s">
        <v>239</v>
      </c>
      <c r="D96" s="44" t="s">
        <v>334</v>
      </c>
      <c r="E96" s="53" t="s">
        <v>286</v>
      </c>
      <c r="F96" s="53">
        <v>41196</v>
      </c>
      <c r="G96" s="44" t="s">
        <v>852</v>
      </c>
      <c r="H96" s="42">
        <v>3</v>
      </c>
      <c r="I96" s="44" t="s">
        <v>110</v>
      </c>
      <c r="P96" s="35"/>
    </row>
    <row r="97" spans="1:16" s="34" customFormat="1" ht="10.5" customHeight="1" outlineLevel="2">
      <c r="A97" s="36">
        <v>2</v>
      </c>
      <c r="B97" s="37">
        <v>2013</v>
      </c>
      <c r="C97" s="38" t="s">
        <v>239</v>
      </c>
      <c r="D97" s="38" t="s">
        <v>334</v>
      </c>
      <c r="E97" s="45" t="s">
        <v>251</v>
      </c>
      <c r="F97" s="45">
        <v>41321</v>
      </c>
      <c r="G97" s="38" t="s">
        <v>455</v>
      </c>
      <c r="H97" s="36">
        <v>10</v>
      </c>
      <c r="I97" s="38" t="s">
        <v>267</v>
      </c>
      <c r="P97" s="35"/>
    </row>
    <row r="98" spans="1:16" s="34" customFormat="1" ht="10.5" customHeight="1" outlineLevel="2">
      <c r="A98" s="36">
        <v>3</v>
      </c>
      <c r="B98" s="36">
        <v>2013</v>
      </c>
      <c r="C98" s="38" t="s">
        <v>239</v>
      </c>
      <c r="D98" s="45" t="s">
        <v>334</v>
      </c>
      <c r="E98" s="38" t="s">
        <v>290</v>
      </c>
      <c r="F98" s="45">
        <v>41336</v>
      </c>
      <c r="G98" s="38" t="s">
        <v>982</v>
      </c>
      <c r="H98" s="36">
        <v>7</v>
      </c>
      <c r="I98" s="38" t="s">
        <v>159</v>
      </c>
      <c r="P98" s="35"/>
    </row>
    <row r="99" spans="1:16" s="34" customFormat="1" ht="10.5" customHeight="1" outlineLevel="2">
      <c r="A99" s="128">
        <v>6</v>
      </c>
      <c r="B99" s="36">
        <v>2013</v>
      </c>
      <c r="C99" s="45" t="s">
        <v>239</v>
      </c>
      <c r="D99" s="38" t="s">
        <v>334</v>
      </c>
      <c r="E99" s="38" t="s">
        <v>208</v>
      </c>
      <c r="F99" s="45">
        <v>41434</v>
      </c>
      <c r="G99" s="38" t="s">
        <v>1069</v>
      </c>
      <c r="H99" s="36">
        <v>3</v>
      </c>
      <c r="I99" s="38" t="s">
        <v>147</v>
      </c>
      <c r="P99" s="35"/>
    </row>
    <row r="100" spans="1:16" s="34" customFormat="1" ht="10.5" customHeight="1" outlineLevel="2">
      <c r="A100" s="36">
        <v>10</v>
      </c>
      <c r="B100" s="37">
        <v>2013</v>
      </c>
      <c r="C100" s="38" t="s">
        <v>239</v>
      </c>
      <c r="D100" s="38" t="s">
        <v>334</v>
      </c>
      <c r="E100" s="45" t="s">
        <v>286</v>
      </c>
      <c r="F100" s="45">
        <v>41560</v>
      </c>
      <c r="G100" s="38" t="s">
        <v>1070</v>
      </c>
      <c r="H100" s="36">
        <v>3</v>
      </c>
      <c r="I100" s="38" t="s">
        <v>278</v>
      </c>
      <c r="P100" s="35"/>
    </row>
    <row r="101" spans="1:16" s="34" customFormat="1" ht="10.5" customHeight="1" outlineLevel="2">
      <c r="A101" s="29">
        <v>6</v>
      </c>
      <c r="B101" s="30">
        <v>2014</v>
      </c>
      <c r="C101" s="31" t="s">
        <v>239</v>
      </c>
      <c r="D101" s="31" t="s">
        <v>334</v>
      </c>
      <c r="E101" s="98" t="s">
        <v>208</v>
      </c>
      <c r="F101" s="98">
        <v>41797</v>
      </c>
      <c r="G101" s="31" t="s">
        <v>1452</v>
      </c>
      <c r="H101" s="126">
        <v>7</v>
      </c>
      <c r="I101" s="127" t="s">
        <v>777</v>
      </c>
      <c r="P101" s="35"/>
    </row>
    <row r="102" spans="1:16" s="34" customFormat="1" ht="10.5" customHeight="1" outlineLevel="2">
      <c r="A102" s="29">
        <v>6</v>
      </c>
      <c r="B102" s="30">
        <v>2014</v>
      </c>
      <c r="C102" s="31" t="s">
        <v>239</v>
      </c>
      <c r="D102" s="31" t="s">
        <v>334</v>
      </c>
      <c r="E102" s="98" t="s">
        <v>1453</v>
      </c>
      <c r="F102" s="98">
        <v>41804</v>
      </c>
      <c r="G102" s="31" t="s">
        <v>1452</v>
      </c>
      <c r="H102" s="126">
        <v>5</v>
      </c>
      <c r="I102" s="127" t="s">
        <v>1454</v>
      </c>
      <c r="P102" s="35"/>
    </row>
    <row r="103" spans="1:16" s="34" customFormat="1" ht="10.5" customHeight="1" outlineLevel="1">
      <c r="A103" s="29"/>
      <c r="B103" s="30"/>
      <c r="C103" s="31"/>
      <c r="D103" s="31" t="s">
        <v>335</v>
      </c>
      <c r="E103" s="98"/>
      <c r="F103" s="98"/>
      <c r="G103" s="31"/>
      <c r="H103" s="126">
        <f>SUBTOTAL(9,H96:H102)</f>
        <v>38</v>
      </c>
      <c r="I103" s="127"/>
      <c r="P103" s="35"/>
    </row>
    <row r="104" spans="1:16" s="34" customFormat="1" ht="10.5" customHeight="1" outlineLevel="2">
      <c r="A104" s="37">
        <v>5</v>
      </c>
      <c r="B104" s="49">
        <v>2013</v>
      </c>
      <c r="C104" s="50" t="s">
        <v>262</v>
      </c>
      <c r="D104" s="50" t="s">
        <v>430</v>
      </c>
      <c r="E104" s="50" t="s">
        <v>259</v>
      </c>
      <c r="F104" s="132">
        <v>41399</v>
      </c>
      <c r="G104" s="51" t="s">
        <v>1071</v>
      </c>
      <c r="H104" s="49">
        <v>5</v>
      </c>
      <c r="I104" s="50" t="s">
        <v>348</v>
      </c>
      <c r="P104" s="35"/>
    </row>
    <row r="105" spans="1:16" s="34" customFormat="1" ht="10.5" customHeight="1" outlineLevel="1">
      <c r="A105" s="37"/>
      <c r="B105" s="49"/>
      <c r="C105" s="50"/>
      <c r="D105" s="50" t="s">
        <v>431</v>
      </c>
      <c r="E105" s="50"/>
      <c r="F105" s="132"/>
      <c r="G105" s="51"/>
      <c r="H105" s="49">
        <f>SUBTOTAL(9,H104:H104)</f>
        <v>5</v>
      </c>
      <c r="I105" s="50"/>
      <c r="P105" s="35"/>
    </row>
    <row r="106" spans="1:16" s="34" customFormat="1" ht="10.5" customHeight="1" outlineLevel="2">
      <c r="A106" s="37">
        <v>3</v>
      </c>
      <c r="B106" s="36">
        <v>2013</v>
      </c>
      <c r="C106" s="38" t="s">
        <v>296</v>
      </c>
      <c r="D106" s="45" t="s">
        <v>983</v>
      </c>
      <c r="E106" s="38" t="s">
        <v>290</v>
      </c>
      <c r="F106" s="45">
        <v>41336</v>
      </c>
      <c r="G106" s="38" t="s">
        <v>984</v>
      </c>
      <c r="H106" s="36">
        <v>3</v>
      </c>
      <c r="I106" s="38" t="s">
        <v>985</v>
      </c>
      <c r="P106" s="35"/>
    </row>
    <row r="107" spans="1:16" s="34" customFormat="1" ht="10.5" customHeight="1" outlineLevel="2">
      <c r="A107" s="37">
        <v>6</v>
      </c>
      <c r="B107" s="36">
        <v>2013</v>
      </c>
      <c r="C107" s="45" t="s">
        <v>296</v>
      </c>
      <c r="D107" s="45" t="s">
        <v>983</v>
      </c>
      <c r="E107" s="38" t="s">
        <v>208</v>
      </c>
      <c r="F107" s="45">
        <v>41434</v>
      </c>
      <c r="G107" s="38" t="s">
        <v>1072</v>
      </c>
      <c r="H107" s="36">
        <v>7</v>
      </c>
      <c r="I107" s="38" t="s">
        <v>1073</v>
      </c>
      <c r="P107" s="35"/>
    </row>
    <row r="108" spans="1:16" s="34" customFormat="1" ht="10.5" customHeight="1" outlineLevel="2">
      <c r="A108" s="29">
        <v>3</v>
      </c>
      <c r="B108" s="30">
        <v>2014</v>
      </c>
      <c r="C108" s="31" t="s">
        <v>296</v>
      </c>
      <c r="D108" s="32" t="s">
        <v>983</v>
      </c>
      <c r="E108" s="98" t="s">
        <v>290</v>
      </c>
      <c r="F108" s="98">
        <v>41700</v>
      </c>
      <c r="G108" s="31" t="s">
        <v>1072</v>
      </c>
      <c r="H108" s="29">
        <v>7</v>
      </c>
      <c r="I108" s="62" t="s">
        <v>999</v>
      </c>
      <c r="P108" s="35"/>
    </row>
    <row r="109" spans="1:16" s="34" customFormat="1" ht="10.5" customHeight="1" outlineLevel="2">
      <c r="A109" s="29">
        <v>3</v>
      </c>
      <c r="B109" s="30">
        <v>2014</v>
      </c>
      <c r="C109" s="31" t="s">
        <v>296</v>
      </c>
      <c r="D109" s="32" t="s">
        <v>983</v>
      </c>
      <c r="E109" s="98" t="s">
        <v>246</v>
      </c>
      <c r="F109" s="98">
        <v>41714</v>
      </c>
      <c r="G109" s="31" t="s">
        <v>1072</v>
      </c>
      <c r="H109" s="29">
        <v>5</v>
      </c>
      <c r="I109" s="62" t="s">
        <v>348</v>
      </c>
      <c r="P109" s="35"/>
    </row>
    <row r="110" spans="1:16" s="34" customFormat="1" ht="10.5" customHeight="1" outlineLevel="1">
      <c r="A110" s="29"/>
      <c r="B110" s="30"/>
      <c r="C110" s="31"/>
      <c r="D110" s="32" t="s">
        <v>986</v>
      </c>
      <c r="E110" s="98"/>
      <c r="F110" s="98"/>
      <c r="G110" s="31"/>
      <c r="H110" s="29">
        <f>SUBTOTAL(9,H106:H109)</f>
        <v>22</v>
      </c>
      <c r="I110" s="62"/>
      <c r="P110" s="35"/>
    </row>
    <row r="111" spans="1:16" s="34" customFormat="1" ht="10.5" customHeight="1" outlineLevel="2">
      <c r="A111" s="29">
        <v>9</v>
      </c>
      <c r="B111" s="30">
        <v>2014</v>
      </c>
      <c r="C111" s="31" t="s">
        <v>262</v>
      </c>
      <c r="D111" s="32" t="s">
        <v>1277</v>
      </c>
      <c r="E111" s="98" t="s">
        <v>337</v>
      </c>
      <c r="F111" s="98">
        <v>41910</v>
      </c>
      <c r="G111" s="31" t="s">
        <v>1602</v>
      </c>
      <c r="H111" s="29">
        <v>5</v>
      </c>
      <c r="I111" s="62" t="s">
        <v>328</v>
      </c>
      <c r="P111" s="35"/>
    </row>
    <row r="112" spans="1:16" s="34" customFormat="1" ht="10.5" customHeight="1" outlineLevel="1">
      <c r="A112" s="29"/>
      <c r="B112" s="30"/>
      <c r="C112" s="31"/>
      <c r="D112" s="32" t="s">
        <v>1278</v>
      </c>
      <c r="E112" s="98"/>
      <c r="F112" s="98"/>
      <c r="G112" s="31"/>
      <c r="H112" s="29">
        <f>SUBTOTAL(9,H111:H111)</f>
        <v>5</v>
      </c>
      <c r="I112" s="62"/>
      <c r="P112" s="35"/>
    </row>
    <row r="113" spans="1:16" s="34" customFormat="1" ht="10.5" customHeight="1" outlineLevel="2">
      <c r="A113" s="30">
        <v>2</v>
      </c>
      <c r="B113" s="29">
        <v>2014</v>
      </c>
      <c r="C113" s="98" t="s">
        <v>296</v>
      </c>
      <c r="D113" s="98" t="s">
        <v>972</v>
      </c>
      <c r="E113" s="31" t="s">
        <v>257</v>
      </c>
      <c r="F113" s="98">
        <v>41686</v>
      </c>
      <c r="G113" s="31" t="s">
        <v>1319</v>
      </c>
      <c r="H113" s="29">
        <v>5</v>
      </c>
      <c r="I113" s="31" t="s">
        <v>348</v>
      </c>
      <c r="P113" s="35"/>
    </row>
    <row r="114" spans="1:16" s="34" customFormat="1" ht="10.5" customHeight="1" outlineLevel="2">
      <c r="A114" s="30">
        <v>9</v>
      </c>
      <c r="B114" s="29">
        <v>2014</v>
      </c>
      <c r="C114" s="98" t="s">
        <v>296</v>
      </c>
      <c r="D114" s="98" t="s">
        <v>972</v>
      </c>
      <c r="E114" s="31" t="s">
        <v>268</v>
      </c>
      <c r="F114" s="98">
        <v>41896</v>
      </c>
      <c r="G114" s="31" t="s">
        <v>1589</v>
      </c>
      <c r="H114" s="29">
        <v>5</v>
      </c>
      <c r="I114" s="31" t="s">
        <v>330</v>
      </c>
      <c r="P114" s="35"/>
    </row>
    <row r="115" spans="1:16" s="34" customFormat="1" ht="10.5" customHeight="1" outlineLevel="2">
      <c r="A115" s="30">
        <v>9</v>
      </c>
      <c r="B115" s="29">
        <v>2014</v>
      </c>
      <c r="C115" s="98" t="s">
        <v>296</v>
      </c>
      <c r="D115" s="98" t="s">
        <v>972</v>
      </c>
      <c r="E115" s="31" t="s">
        <v>337</v>
      </c>
      <c r="F115" s="98">
        <v>41910</v>
      </c>
      <c r="G115" s="31" t="s">
        <v>1603</v>
      </c>
      <c r="H115" s="29">
        <v>5</v>
      </c>
      <c r="I115" s="31" t="s">
        <v>330</v>
      </c>
      <c r="P115" s="35"/>
    </row>
    <row r="116" spans="1:16" s="34" customFormat="1" ht="10.5" customHeight="1" outlineLevel="2">
      <c r="A116" s="30">
        <v>11</v>
      </c>
      <c r="B116" s="29">
        <v>2014</v>
      </c>
      <c r="C116" s="98" t="s">
        <v>296</v>
      </c>
      <c r="D116" s="98" t="s">
        <v>972</v>
      </c>
      <c r="E116" s="31" t="s">
        <v>264</v>
      </c>
      <c r="F116" s="98">
        <v>41958</v>
      </c>
      <c r="G116" s="31" t="s">
        <v>1319</v>
      </c>
      <c r="H116" s="29">
        <v>5</v>
      </c>
      <c r="I116" s="31" t="s">
        <v>348</v>
      </c>
      <c r="P116" s="35"/>
    </row>
    <row r="117" spans="1:16" s="34" customFormat="1" ht="10.5" customHeight="1" outlineLevel="2">
      <c r="A117" s="30">
        <v>11</v>
      </c>
      <c r="B117" s="29">
        <v>2014</v>
      </c>
      <c r="C117" s="98" t="s">
        <v>296</v>
      </c>
      <c r="D117" s="98" t="s">
        <v>972</v>
      </c>
      <c r="E117" s="31" t="s">
        <v>264</v>
      </c>
      <c r="F117" s="98">
        <v>41958</v>
      </c>
      <c r="G117" s="31" t="s">
        <v>1705</v>
      </c>
      <c r="H117" s="29">
        <v>5</v>
      </c>
      <c r="I117" s="31" t="s">
        <v>330</v>
      </c>
      <c r="P117" s="35"/>
    </row>
    <row r="118" spans="1:16" s="34" customFormat="1" ht="10.5" customHeight="1" outlineLevel="1">
      <c r="A118" s="30"/>
      <c r="B118" s="29"/>
      <c r="C118" s="98"/>
      <c r="D118" s="98" t="s">
        <v>973</v>
      </c>
      <c r="E118" s="31"/>
      <c r="F118" s="98"/>
      <c r="G118" s="31"/>
      <c r="H118" s="29">
        <f>SUBTOTAL(9,H113:H117)</f>
        <v>25</v>
      </c>
      <c r="I118" s="31"/>
      <c r="P118" s="35"/>
    </row>
    <row r="119" spans="1:16" s="34" customFormat="1" ht="10.5" customHeight="1" outlineLevel="2">
      <c r="A119" s="29">
        <v>10</v>
      </c>
      <c r="B119" s="29">
        <v>2014</v>
      </c>
      <c r="C119" s="62" t="s">
        <v>239</v>
      </c>
      <c r="D119" s="98" t="s">
        <v>1316</v>
      </c>
      <c r="E119" s="31" t="s">
        <v>286</v>
      </c>
      <c r="F119" s="131">
        <v>41924</v>
      </c>
      <c r="G119" s="31"/>
      <c r="H119" s="29">
        <v>7</v>
      </c>
      <c r="I119" s="62" t="s">
        <v>903</v>
      </c>
      <c r="P119" s="35"/>
    </row>
    <row r="120" spans="1:16" s="34" customFormat="1" ht="10.5" customHeight="1" outlineLevel="1">
      <c r="A120" s="29"/>
      <c r="B120" s="29"/>
      <c r="C120" s="62"/>
      <c r="D120" s="98" t="s">
        <v>1317</v>
      </c>
      <c r="E120" s="31"/>
      <c r="F120" s="131"/>
      <c r="G120" s="31"/>
      <c r="H120" s="29">
        <f>SUBTOTAL(9,H119:H119)</f>
        <v>7</v>
      </c>
      <c r="I120" s="62"/>
      <c r="P120" s="35"/>
    </row>
    <row r="121" spans="1:16" s="34" customFormat="1" ht="10.5" customHeight="1" outlineLevel="2">
      <c r="A121" s="29">
        <v>3</v>
      </c>
      <c r="B121" s="30">
        <v>2014</v>
      </c>
      <c r="C121" s="31" t="s">
        <v>262</v>
      </c>
      <c r="D121" s="32" t="s">
        <v>1343</v>
      </c>
      <c r="E121" s="98" t="s">
        <v>290</v>
      </c>
      <c r="F121" s="98">
        <v>41700</v>
      </c>
      <c r="G121" s="31" t="s">
        <v>1344</v>
      </c>
      <c r="H121" s="29">
        <v>10</v>
      </c>
      <c r="I121" s="62" t="s">
        <v>84</v>
      </c>
      <c r="P121" s="35"/>
    </row>
    <row r="122" spans="1:16" s="34" customFormat="1" ht="10.5" customHeight="1" outlineLevel="1">
      <c r="A122" s="29"/>
      <c r="B122" s="30"/>
      <c r="C122" s="31"/>
      <c r="D122" s="32" t="s">
        <v>1345</v>
      </c>
      <c r="E122" s="98"/>
      <c r="F122" s="98"/>
      <c r="G122" s="31"/>
      <c r="H122" s="29">
        <f>SUBTOTAL(9,H121:H121)</f>
        <v>10</v>
      </c>
      <c r="I122" s="62"/>
      <c r="P122" s="35"/>
    </row>
    <row r="123" spans="1:16" s="34" customFormat="1" ht="10.5" customHeight="1" outlineLevel="2">
      <c r="A123" s="55">
        <v>3</v>
      </c>
      <c r="B123" s="43">
        <v>2012</v>
      </c>
      <c r="C123" s="44" t="s">
        <v>240</v>
      </c>
      <c r="D123" s="44" t="s">
        <v>144</v>
      </c>
      <c r="E123" s="53" t="s">
        <v>290</v>
      </c>
      <c r="F123" s="53">
        <v>40972</v>
      </c>
      <c r="G123" s="44" t="s">
        <v>499</v>
      </c>
      <c r="H123" s="42">
        <v>10</v>
      </c>
      <c r="I123" s="44" t="s">
        <v>351</v>
      </c>
      <c r="P123" s="35"/>
    </row>
    <row r="124" spans="1:16" s="34" customFormat="1" ht="10.5" customHeight="1" outlineLevel="2">
      <c r="A124" s="55">
        <v>3</v>
      </c>
      <c r="B124" s="43">
        <v>2012</v>
      </c>
      <c r="C124" s="44" t="s">
        <v>240</v>
      </c>
      <c r="D124" s="44" t="s">
        <v>144</v>
      </c>
      <c r="E124" s="53" t="s">
        <v>290</v>
      </c>
      <c r="F124" s="53">
        <v>40972</v>
      </c>
      <c r="G124" s="44" t="s">
        <v>500</v>
      </c>
      <c r="H124" s="42">
        <v>7</v>
      </c>
      <c r="I124" s="44" t="s">
        <v>159</v>
      </c>
      <c r="P124" s="35"/>
    </row>
    <row r="125" spans="1:16" s="34" customFormat="1" ht="10.5" customHeight="1" outlineLevel="2">
      <c r="A125" s="55">
        <v>3</v>
      </c>
      <c r="B125" s="43">
        <v>2012</v>
      </c>
      <c r="C125" s="44" t="s">
        <v>240</v>
      </c>
      <c r="D125" s="44" t="s">
        <v>144</v>
      </c>
      <c r="E125" s="53" t="s">
        <v>290</v>
      </c>
      <c r="F125" s="53">
        <v>40972</v>
      </c>
      <c r="G125" s="44" t="s">
        <v>501</v>
      </c>
      <c r="H125" s="42">
        <v>3</v>
      </c>
      <c r="I125" s="44" t="s">
        <v>12</v>
      </c>
      <c r="P125" s="35"/>
    </row>
    <row r="126" spans="1:16" s="34" customFormat="1" ht="10.5" customHeight="1" outlineLevel="2">
      <c r="A126" s="42">
        <v>5</v>
      </c>
      <c r="B126" s="129">
        <v>2012</v>
      </c>
      <c r="C126" s="124" t="s">
        <v>240</v>
      </c>
      <c r="D126" s="124" t="s">
        <v>144</v>
      </c>
      <c r="E126" s="124" t="s">
        <v>208</v>
      </c>
      <c r="F126" s="133">
        <v>41049</v>
      </c>
      <c r="G126" s="134" t="s">
        <v>481</v>
      </c>
      <c r="H126" s="129">
        <v>10</v>
      </c>
      <c r="I126" s="124" t="s">
        <v>375</v>
      </c>
      <c r="P126" s="35"/>
    </row>
    <row r="127" spans="1:16" s="34" customFormat="1" ht="10.5" customHeight="1" outlineLevel="2">
      <c r="A127" s="42">
        <v>5</v>
      </c>
      <c r="B127" s="129">
        <v>2012</v>
      </c>
      <c r="C127" s="124" t="s">
        <v>240</v>
      </c>
      <c r="D127" s="124" t="s">
        <v>144</v>
      </c>
      <c r="E127" s="124" t="s">
        <v>811</v>
      </c>
      <c r="F127" s="133">
        <v>41055</v>
      </c>
      <c r="G127" s="134" t="s">
        <v>481</v>
      </c>
      <c r="H127" s="129">
        <v>10</v>
      </c>
      <c r="I127" s="124" t="s">
        <v>813</v>
      </c>
      <c r="P127" s="35"/>
    </row>
    <row r="128" spans="1:16" s="127" customFormat="1" ht="10.5" customHeight="1" outlineLevel="2">
      <c r="A128" s="42">
        <v>10</v>
      </c>
      <c r="B128" s="43">
        <v>2012</v>
      </c>
      <c r="C128" s="44" t="s">
        <v>240</v>
      </c>
      <c r="D128" s="44" t="s">
        <v>144</v>
      </c>
      <c r="E128" s="53" t="s">
        <v>286</v>
      </c>
      <c r="F128" s="53">
        <v>41196</v>
      </c>
      <c r="G128" s="44" t="s">
        <v>853</v>
      </c>
      <c r="H128" s="42">
        <v>7</v>
      </c>
      <c r="I128" s="44" t="s">
        <v>72</v>
      </c>
      <c r="P128" s="126"/>
    </row>
    <row r="129" spans="1:16" s="34" customFormat="1" ht="10.5" customHeight="1" outlineLevel="2">
      <c r="A129" s="42">
        <v>10</v>
      </c>
      <c r="B129" s="43">
        <v>2012</v>
      </c>
      <c r="C129" s="44" t="s">
        <v>240</v>
      </c>
      <c r="D129" s="44" t="s">
        <v>144</v>
      </c>
      <c r="E129" s="53" t="s">
        <v>286</v>
      </c>
      <c r="F129" s="53">
        <v>41196</v>
      </c>
      <c r="G129" s="44" t="s">
        <v>854</v>
      </c>
      <c r="H129" s="42">
        <v>3</v>
      </c>
      <c r="I129" s="44" t="s">
        <v>272</v>
      </c>
      <c r="P129" s="35"/>
    </row>
    <row r="130" spans="1:16" s="34" customFormat="1" ht="10.5" customHeight="1" outlineLevel="2">
      <c r="A130" s="36">
        <v>3</v>
      </c>
      <c r="B130" s="36">
        <v>2013</v>
      </c>
      <c r="C130" s="38" t="s">
        <v>240</v>
      </c>
      <c r="D130" s="45" t="s">
        <v>144</v>
      </c>
      <c r="E130" s="38" t="s">
        <v>290</v>
      </c>
      <c r="F130" s="45">
        <v>41336</v>
      </c>
      <c r="G130" s="38" t="s">
        <v>987</v>
      </c>
      <c r="H130" s="36">
        <v>7</v>
      </c>
      <c r="I130" s="38" t="s">
        <v>27</v>
      </c>
      <c r="P130" s="35"/>
    </row>
    <row r="131" spans="1:16" s="34" customFormat="1" ht="10.5" customHeight="1" outlineLevel="2">
      <c r="A131" s="128">
        <v>10</v>
      </c>
      <c r="B131" s="37">
        <v>2013</v>
      </c>
      <c r="C131" s="38" t="s">
        <v>240</v>
      </c>
      <c r="D131" s="38" t="s">
        <v>144</v>
      </c>
      <c r="E131" s="45" t="s">
        <v>286</v>
      </c>
      <c r="F131" s="45">
        <v>41560</v>
      </c>
      <c r="G131" s="38" t="s">
        <v>1074</v>
      </c>
      <c r="H131" s="36">
        <v>3</v>
      </c>
      <c r="I131" s="38" t="s">
        <v>471</v>
      </c>
      <c r="P131" s="35"/>
    </row>
    <row r="132" spans="1:16" s="34" customFormat="1" ht="10.5" customHeight="1" outlineLevel="2">
      <c r="A132" s="128">
        <v>10</v>
      </c>
      <c r="B132" s="37">
        <v>2013</v>
      </c>
      <c r="C132" s="38" t="s">
        <v>240</v>
      </c>
      <c r="D132" s="38" t="s">
        <v>144</v>
      </c>
      <c r="E132" s="45" t="s">
        <v>286</v>
      </c>
      <c r="F132" s="45">
        <v>41560</v>
      </c>
      <c r="G132" s="38" t="s">
        <v>1075</v>
      </c>
      <c r="H132" s="36">
        <v>10</v>
      </c>
      <c r="I132" s="38" t="s">
        <v>464</v>
      </c>
      <c r="P132" s="35"/>
    </row>
    <row r="133" spans="1:16" s="34" customFormat="1" ht="10.5" customHeight="1" outlineLevel="2">
      <c r="A133" s="128">
        <v>10</v>
      </c>
      <c r="B133" s="37">
        <v>2013</v>
      </c>
      <c r="C133" s="38" t="s">
        <v>240</v>
      </c>
      <c r="D133" s="38" t="s">
        <v>144</v>
      </c>
      <c r="E133" s="45" t="s">
        <v>286</v>
      </c>
      <c r="F133" s="45">
        <v>41560</v>
      </c>
      <c r="G133" s="38" t="s">
        <v>1076</v>
      </c>
      <c r="H133" s="36">
        <v>10</v>
      </c>
      <c r="I133" s="38" t="s">
        <v>409</v>
      </c>
      <c r="P133" s="35"/>
    </row>
    <row r="134" spans="1:16" s="34" customFormat="1" ht="10.5" customHeight="1" outlineLevel="2">
      <c r="A134" s="36">
        <v>10</v>
      </c>
      <c r="B134" s="37">
        <v>2013</v>
      </c>
      <c r="C134" s="38" t="s">
        <v>240</v>
      </c>
      <c r="D134" s="38" t="s">
        <v>144</v>
      </c>
      <c r="E134" s="45" t="s">
        <v>286</v>
      </c>
      <c r="F134" s="45">
        <v>41560</v>
      </c>
      <c r="G134" s="38" t="s">
        <v>1077</v>
      </c>
      <c r="H134" s="36">
        <v>10</v>
      </c>
      <c r="I134" s="38" t="s">
        <v>310</v>
      </c>
      <c r="P134" s="35"/>
    </row>
    <row r="135" spans="1:16" s="34" customFormat="1" ht="10.5" customHeight="1" outlineLevel="2">
      <c r="A135" s="36">
        <v>10</v>
      </c>
      <c r="B135" s="37">
        <v>2013</v>
      </c>
      <c r="C135" s="38" t="s">
        <v>240</v>
      </c>
      <c r="D135" s="38" t="s">
        <v>144</v>
      </c>
      <c r="E135" s="45" t="s">
        <v>286</v>
      </c>
      <c r="F135" s="45">
        <v>41560</v>
      </c>
      <c r="G135" s="38" t="s">
        <v>1078</v>
      </c>
      <c r="H135" s="36">
        <v>7</v>
      </c>
      <c r="I135" s="38" t="s">
        <v>324</v>
      </c>
      <c r="P135" s="35"/>
    </row>
    <row r="136" spans="1:16" s="34" customFormat="1" ht="10.5" customHeight="1" outlineLevel="2">
      <c r="A136" s="36">
        <v>10</v>
      </c>
      <c r="B136" s="37">
        <v>2013</v>
      </c>
      <c r="C136" s="38" t="s">
        <v>240</v>
      </c>
      <c r="D136" s="38" t="s">
        <v>144</v>
      </c>
      <c r="E136" s="45" t="s">
        <v>266</v>
      </c>
      <c r="F136" s="45">
        <v>41574</v>
      </c>
      <c r="G136" s="38" t="s">
        <v>1079</v>
      </c>
      <c r="H136" s="36">
        <v>10</v>
      </c>
      <c r="I136" s="38" t="s">
        <v>252</v>
      </c>
      <c r="P136" s="35"/>
    </row>
    <row r="137" spans="1:16" s="34" customFormat="1" ht="10.5" customHeight="1" outlineLevel="2">
      <c r="A137" s="29">
        <v>10</v>
      </c>
      <c r="B137" s="29">
        <v>2014</v>
      </c>
      <c r="C137" s="62" t="s">
        <v>240</v>
      </c>
      <c r="D137" s="98" t="s">
        <v>144</v>
      </c>
      <c r="E137" s="31" t="s">
        <v>286</v>
      </c>
      <c r="F137" s="131">
        <v>41924</v>
      </c>
      <c r="G137" s="31" t="s">
        <v>1604</v>
      </c>
      <c r="H137" s="29">
        <v>10</v>
      </c>
      <c r="I137" s="62" t="s">
        <v>73</v>
      </c>
      <c r="P137" s="35"/>
    </row>
    <row r="138" spans="1:16" s="34" customFormat="1" ht="10.5" customHeight="1" outlineLevel="2">
      <c r="A138" s="29">
        <v>10</v>
      </c>
      <c r="B138" s="29">
        <v>2014</v>
      </c>
      <c r="C138" s="62" t="s">
        <v>240</v>
      </c>
      <c r="D138" s="98" t="s">
        <v>144</v>
      </c>
      <c r="E138" s="31" t="s">
        <v>266</v>
      </c>
      <c r="F138" s="131">
        <v>41938</v>
      </c>
      <c r="G138" s="31" t="s">
        <v>1604</v>
      </c>
      <c r="H138" s="29">
        <v>10</v>
      </c>
      <c r="I138" s="62" t="s">
        <v>327</v>
      </c>
      <c r="P138" s="35"/>
    </row>
    <row r="139" spans="1:16" s="34" customFormat="1" ht="10.5" customHeight="1" outlineLevel="1">
      <c r="A139" s="29"/>
      <c r="B139" s="29"/>
      <c r="C139" s="62"/>
      <c r="D139" s="98" t="s">
        <v>146</v>
      </c>
      <c r="E139" s="31"/>
      <c r="F139" s="131"/>
      <c r="G139" s="31"/>
      <c r="H139" s="29">
        <f>SUBTOTAL(9,H123:H138)</f>
        <v>127</v>
      </c>
      <c r="I139" s="62"/>
      <c r="P139" s="35"/>
    </row>
    <row r="140" spans="1:16" s="34" customFormat="1" ht="10.5" customHeight="1" outlineLevel="2">
      <c r="A140" s="42">
        <v>3</v>
      </c>
      <c r="B140" s="43">
        <v>2012</v>
      </c>
      <c r="C140" s="44" t="s">
        <v>239</v>
      </c>
      <c r="D140" s="44" t="s">
        <v>202</v>
      </c>
      <c r="E140" s="53" t="s">
        <v>259</v>
      </c>
      <c r="F140" s="53">
        <v>40979</v>
      </c>
      <c r="G140" s="44" t="s">
        <v>432</v>
      </c>
      <c r="H140" s="42">
        <v>10</v>
      </c>
      <c r="I140" s="44" t="s">
        <v>267</v>
      </c>
      <c r="P140" s="35"/>
    </row>
    <row r="141" spans="1:16" s="34" customFormat="1" ht="10.5" customHeight="1" outlineLevel="2">
      <c r="A141" s="36">
        <v>5</v>
      </c>
      <c r="B141" s="37">
        <v>2013</v>
      </c>
      <c r="C141" s="38" t="s">
        <v>239</v>
      </c>
      <c r="D141" s="38" t="s">
        <v>202</v>
      </c>
      <c r="E141" s="45" t="s">
        <v>259</v>
      </c>
      <c r="F141" s="45">
        <v>41399</v>
      </c>
      <c r="G141" s="38" t="s">
        <v>1080</v>
      </c>
      <c r="H141" s="36">
        <v>5</v>
      </c>
      <c r="I141" s="38" t="s">
        <v>267</v>
      </c>
      <c r="P141" s="35"/>
    </row>
    <row r="142" spans="1:16" s="34" customFormat="1" ht="10.5" customHeight="1" outlineLevel="1">
      <c r="A142" s="36"/>
      <c r="B142" s="37"/>
      <c r="C142" s="38"/>
      <c r="D142" s="38" t="s">
        <v>203</v>
      </c>
      <c r="E142" s="45"/>
      <c r="F142" s="45"/>
      <c r="G142" s="38"/>
      <c r="H142" s="36">
        <f>SUBTOTAL(9,H140:H141)</f>
        <v>15</v>
      </c>
      <c r="I142" s="38"/>
      <c r="P142" s="35"/>
    </row>
    <row r="143" spans="1:16" s="19" customFormat="1" ht="10.5" customHeight="1" outlineLevel="2">
      <c r="A143" s="64">
        <v>6</v>
      </c>
      <c r="B143" s="196">
        <v>2014</v>
      </c>
      <c r="C143" s="197" t="s">
        <v>262</v>
      </c>
      <c r="D143" s="197" t="s">
        <v>1308</v>
      </c>
      <c r="E143" s="198" t="s">
        <v>208</v>
      </c>
      <c r="F143" s="198">
        <v>41797</v>
      </c>
      <c r="G143" s="197" t="s">
        <v>1455</v>
      </c>
      <c r="H143" s="199">
        <v>3</v>
      </c>
      <c r="I143" s="200" t="s">
        <v>746</v>
      </c>
      <c r="J143" s="12" t="s">
        <v>1719</v>
      </c>
      <c r="P143" s="208"/>
    </row>
    <row r="144" spans="1:16" s="19" customFormat="1" ht="10.5" customHeight="1" outlineLevel="2">
      <c r="A144" s="64">
        <v>9</v>
      </c>
      <c r="B144" s="196">
        <v>2014</v>
      </c>
      <c r="C144" s="197" t="s">
        <v>262</v>
      </c>
      <c r="D144" s="197" t="s">
        <v>1308</v>
      </c>
      <c r="E144" s="198" t="s">
        <v>268</v>
      </c>
      <c r="F144" s="198">
        <v>41896</v>
      </c>
      <c r="G144" s="197" t="s">
        <v>1590</v>
      </c>
      <c r="H144" s="199">
        <v>5</v>
      </c>
      <c r="I144" s="200" t="s">
        <v>263</v>
      </c>
      <c r="P144" s="208"/>
    </row>
    <row r="145" spans="1:16" s="19" customFormat="1" ht="10.5" customHeight="1" outlineLevel="2">
      <c r="A145" s="64">
        <v>9</v>
      </c>
      <c r="B145" s="196">
        <v>2014</v>
      </c>
      <c r="C145" s="197" t="s">
        <v>262</v>
      </c>
      <c r="D145" s="197" t="s">
        <v>1308</v>
      </c>
      <c r="E145" s="198" t="s">
        <v>268</v>
      </c>
      <c r="F145" s="198">
        <v>41896</v>
      </c>
      <c r="G145" s="197" t="s">
        <v>1591</v>
      </c>
      <c r="H145" s="199">
        <v>5</v>
      </c>
      <c r="I145" s="200" t="s">
        <v>328</v>
      </c>
      <c r="P145" s="208"/>
    </row>
    <row r="146" spans="1:16" s="19" customFormat="1" ht="10.5" customHeight="1" outlineLevel="2">
      <c r="A146" s="64">
        <v>10</v>
      </c>
      <c r="B146" s="64">
        <v>2014</v>
      </c>
      <c r="C146" s="63" t="s">
        <v>262</v>
      </c>
      <c r="D146" s="198" t="s">
        <v>1308</v>
      </c>
      <c r="E146" s="197" t="s">
        <v>286</v>
      </c>
      <c r="F146" s="201">
        <v>41924</v>
      </c>
      <c r="G146" s="197" t="s">
        <v>1605</v>
      </c>
      <c r="H146" s="64">
        <v>10</v>
      </c>
      <c r="I146" s="63" t="s">
        <v>468</v>
      </c>
      <c r="P146" s="208"/>
    </row>
    <row r="147" spans="1:16" s="19" customFormat="1" ht="10.5" customHeight="1" outlineLevel="2">
      <c r="A147" s="64">
        <v>10</v>
      </c>
      <c r="B147" s="64">
        <v>2014</v>
      </c>
      <c r="C147" s="63" t="s">
        <v>262</v>
      </c>
      <c r="D147" s="198" t="s">
        <v>1308</v>
      </c>
      <c r="E147" s="197" t="s">
        <v>286</v>
      </c>
      <c r="F147" s="201">
        <v>41924</v>
      </c>
      <c r="G147" s="197" t="s">
        <v>1606</v>
      </c>
      <c r="H147" s="64">
        <v>7</v>
      </c>
      <c r="I147" s="63" t="s">
        <v>470</v>
      </c>
      <c r="P147" s="208"/>
    </row>
    <row r="148" spans="1:16" s="19" customFormat="1" ht="10.5" customHeight="1" outlineLevel="1">
      <c r="A148" s="64"/>
      <c r="B148" s="64"/>
      <c r="C148" s="63"/>
      <c r="D148" s="198" t="s">
        <v>1309</v>
      </c>
      <c r="E148" s="197"/>
      <c r="F148" s="201"/>
      <c r="G148" s="197"/>
      <c r="H148" s="64">
        <f>SUBTOTAL(9,H143:H147)</f>
        <v>30</v>
      </c>
      <c r="I148" s="63"/>
      <c r="P148" s="208"/>
    </row>
    <row r="149" spans="1:16" s="19" customFormat="1" ht="10.5" customHeight="1" outlineLevel="2">
      <c r="A149" s="195">
        <v>2</v>
      </c>
      <c r="B149" s="46">
        <v>2013</v>
      </c>
      <c r="C149" s="20" t="s">
        <v>239</v>
      </c>
      <c r="D149" s="20" t="s">
        <v>951</v>
      </c>
      <c r="E149" s="21" t="s">
        <v>268</v>
      </c>
      <c r="F149" s="21">
        <v>41315</v>
      </c>
      <c r="G149" s="20" t="s">
        <v>952</v>
      </c>
      <c r="H149" s="14">
        <v>5</v>
      </c>
      <c r="I149" s="20" t="s">
        <v>249</v>
      </c>
      <c r="J149" s="12" t="s">
        <v>1691</v>
      </c>
      <c r="P149" s="208"/>
    </row>
    <row r="150" spans="1:16" s="19" customFormat="1" ht="10.5" customHeight="1" outlineLevel="2">
      <c r="A150" s="195">
        <v>2</v>
      </c>
      <c r="B150" s="46">
        <v>2013</v>
      </c>
      <c r="C150" s="20" t="s">
        <v>239</v>
      </c>
      <c r="D150" s="20" t="s">
        <v>951</v>
      </c>
      <c r="E150" s="21" t="s">
        <v>251</v>
      </c>
      <c r="F150" s="21">
        <v>41321</v>
      </c>
      <c r="G150" s="20" t="s">
        <v>456</v>
      </c>
      <c r="H150" s="14">
        <v>10</v>
      </c>
      <c r="I150" s="20" t="s">
        <v>252</v>
      </c>
      <c r="P150" s="208"/>
    </row>
    <row r="151" spans="1:16" s="19" customFormat="1" ht="10.5" customHeight="1" outlineLevel="2">
      <c r="A151" s="195">
        <v>3</v>
      </c>
      <c r="B151" s="46">
        <v>2013</v>
      </c>
      <c r="C151" s="20" t="s">
        <v>239</v>
      </c>
      <c r="D151" s="20" t="s">
        <v>951</v>
      </c>
      <c r="E151" s="21" t="s">
        <v>246</v>
      </c>
      <c r="F151" s="21">
        <v>41350</v>
      </c>
      <c r="G151" s="20" t="s">
        <v>456</v>
      </c>
      <c r="H151" s="14">
        <v>10</v>
      </c>
      <c r="I151" s="20" t="s">
        <v>252</v>
      </c>
      <c r="P151" s="208"/>
    </row>
    <row r="152" spans="1:16" s="19" customFormat="1" ht="10.5" customHeight="1" outlineLevel="2">
      <c r="A152" s="195">
        <v>6</v>
      </c>
      <c r="B152" s="14">
        <v>2013</v>
      </c>
      <c r="C152" s="21" t="s">
        <v>239</v>
      </c>
      <c r="D152" s="20" t="s">
        <v>951</v>
      </c>
      <c r="E152" s="20" t="s">
        <v>208</v>
      </c>
      <c r="F152" s="21">
        <v>41434</v>
      </c>
      <c r="G152" s="20" t="s">
        <v>1081</v>
      </c>
      <c r="H152" s="14">
        <v>7</v>
      </c>
      <c r="I152" s="20" t="s">
        <v>218</v>
      </c>
      <c r="P152" s="208"/>
    </row>
    <row r="153" spans="1:16" s="19" customFormat="1" ht="10.5" customHeight="1" outlineLevel="2">
      <c r="A153" s="14">
        <v>6</v>
      </c>
      <c r="B153" s="14">
        <v>2013</v>
      </c>
      <c r="C153" s="21" t="s">
        <v>239</v>
      </c>
      <c r="D153" s="20" t="s">
        <v>951</v>
      </c>
      <c r="E153" s="20" t="s">
        <v>1064</v>
      </c>
      <c r="F153" s="21">
        <v>41441</v>
      </c>
      <c r="G153" s="20" t="s">
        <v>456</v>
      </c>
      <c r="H153" s="14">
        <v>5</v>
      </c>
      <c r="I153" s="20" t="s">
        <v>1082</v>
      </c>
      <c r="P153" s="208"/>
    </row>
    <row r="154" spans="1:16" s="19" customFormat="1" ht="10.5" customHeight="1" outlineLevel="2">
      <c r="A154" s="64">
        <v>2</v>
      </c>
      <c r="B154" s="64">
        <v>2014</v>
      </c>
      <c r="C154" s="198" t="s">
        <v>239</v>
      </c>
      <c r="D154" s="197" t="s">
        <v>951</v>
      </c>
      <c r="E154" s="197" t="s">
        <v>251</v>
      </c>
      <c r="F154" s="198">
        <v>41685</v>
      </c>
      <c r="G154" s="197" t="s">
        <v>1320</v>
      </c>
      <c r="H154" s="64">
        <v>10</v>
      </c>
      <c r="I154" s="197" t="s">
        <v>252</v>
      </c>
      <c r="P154" s="208"/>
    </row>
    <row r="155" spans="1:16" s="19" customFormat="1" ht="10.5" customHeight="1" outlineLevel="2">
      <c r="A155" s="64">
        <v>3</v>
      </c>
      <c r="B155" s="196">
        <v>2014</v>
      </c>
      <c r="C155" s="197" t="s">
        <v>239</v>
      </c>
      <c r="D155" s="209" t="s">
        <v>951</v>
      </c>
      <c r="E155" s="198" t="s">
        <v>290</v>
      </c>
      <c r="F155" s="198">
        <v>41700</v>
      </c>
      <c r="G155" s="197" t="s">
        <v>1346</v>
      </c>
      <c r="H155" s="64">
        <v>3</v>
      </c>
      <c r="I155" s="63" t="s">
        <v>256</v>
      </c>
      <c r="P155" s="208"/>
    </row>
    <row r="156" spans="1:16" s="19" customFormat="1" ht="10.5" customHeight="1" outlineLevel="2">
      <c r="A156" s="64">
        <v>3</v>
      </c>
      <c r="B156" s="64">
        <v>2014</v>
      </c>
      <c r="C156" s="198" t="s">
        <v>239</v>
      </c>
      <c r="D156" s="197" t="s">
        <v>951</v>
      </c>
      <c r="E156" s="197" t="s">
        <v>246</v>
      </c>
      <c r="F156" s="198">
        <v>41714</v>
      </c>
      <c r="G156" s="197" t="s">
        <v>1320</v>
      </c>
      <c r="H156" s="64">
        <v>5</v>
      </c>
      <c r="I156" s="197" t="s">
        <v>249</v>
      </c>
      <c r="P156" s="208"/>
    </row>
    <row r="157" spans="1:16" s="19" customFormat="1" ht="10.5" customHeight="1" outlineLevel="2">
      <c r="A157" s="64">
        <v>3</v>
      </c>
      <c r="B157" s="64">
        <v>2014</v>
      </c>
      <c r="C157" s="198" t="s">
        <v>239</v>
      </c>
      <c r="D157" s="197" t="s">
        <v>951</v>
      </c>
      <c r="E157" s="197" t="s">
        <v>246</v>
      </c>
      <c r="F157" s="198">
        <v>41714</v>
      </c>
      <c r="G157" s="197" t="s">
        <v>1412</v>
      </c>
      <c r="H157" s="64">
        <v>5</v>
      </c>
      <c r="I157" s="197" t="s">
        <v>258</v>
      </c>
      <c r="P157" s="208"/>
    </row>
    <row r="158" spans="1:16" s="19" customFormat="1" ht="10.5" customHeight="1" outlineLevel="2">
      <c r="A158" s="64">
        <v>6</v>
      </c>
      <c r="B158" s="196">
        <v>2014</v>
      </c>
      <c r="C158" s="197" t="s">
        <v>239</v>
      </c>
      <c r="D158" s="197" t="s">
        <v>951</v>
      </c>
      <c r="E158" s="198" t="s">
        <v>208</v>
      </c>
      <c r="F158" s="198">
        <v>41797</v>
      </c>
      <c r="G158" s="197" t="s">
        <v>1320</v>
      </c>
      <c r="H158" s="199">
        <v>7</v>
      </c>
      <c r="I158" s="200" t="s">
        <v>810</v>
      </c>
      <c r="P158" s="208"/>
    </row>
    <row r="159" spans="1:16" s="19" customFormat="1" ht="10.5" customHeight="1" outlineLevel="1">
      <c r="A159" s="64"/>
      <c r="B159" s="196"/>
      <c r="C159" s="197"/>
      <c r="D159" s="197" t="s">
        <v>953</v>
      </c>
      <c r="E159" s="198"/>
      <c r="F159" s="198"/>
      <c r="G159" s="197"/>
      <c r="H159" s="199">
        <f>SUBTOTAL(9,H149:H158)</f>
        <v>67</v>
      </c>
      <c r="I159" s="200"/>
      <c r="P159" s="208"/>
    </row>
    <row r="160" spans="1:16" s="34" customFormat="1" ht="10.5" customHeight="1" outlineLevel="2">
      <c r="A160" s="55">
        <v>3</v>
      </c>
      <c r="B160" s="42">
        <v>2012</v>
      </c>
      <c r="C160" s="44" t="s">
        <v>239</v>
      </c>
      <c r="D160" s="53" t="s">
        <v>58</v>
      </c>
      <c r="E160" s="44" t="s">
        <v>308</v>
      </c>
      <c r="F160" s="53">
        <v>40992</v>
      </c>
      <c r="G160" s="44" t="s">
        <v>738</v>
      </c>
      <c r="H160" s="42">
        <v>5</v>
      </c>
      <c r="I160" s="44" t="s">
        <v>249</v>
      </c>
      <c r="P160" s="35"/>
    </row>
    <row r="161" spans="1:16" s="34" customFormat="1" ht="10.5" customHeight="1" outlineLevel="2">
      <c r="A161" s="55">
        <v>3</v>
      </c>
      <c r="B161" s="42">
        <v>2012</v>
      </c>
      <c r="C161" s="44" t="s">
        <v>239</v>
      </c>
      <c r="D161" s="53" t="s">
        <v>58</v>
      </c>
      <c r="E161" s="44" t="s">
        <v>308</v>
      </c>
      <c r="F161" s="53">
        <v>40992</v>
      </c>
      <c r="G161" s="44" t="s">
        <v>739</v>
      </c>
      <c r="H161" s="42">
        <v>5</v>
      </c>
      <c r="I161" s="44" t="s">
        <v>258</v>
      </c>
      <c r="P161" s="35"/>
    </row>
    <row r="162" spans="1:16" s="34" customFormat="1" ht="10.5" customHeight="1" outlineLevel="2">
      <c r="A162" s="36">
        <v>3</v>
      </c>
      <c r="B162" s="36">
        <v>2013</v>
      </c>
      <c r="C162" s="38" t="s">
        <v>239</v>
      </c>
      <c r="D162" s="45" t="s">
        <v>58</v>
      </c>
      <c r="E162" s="38" t="s">
        <v>290</v>
      </c>
      <c r="F162" s="45">
        <v>41336</v>
      </c>
      <c r="G162" s="38" t="s">
        <v>988</v>
      </c>
      <c r="H162" s="36">
        <v>3</v>
      </c>
      <c r="I162" s="38" t="s">
        <v>92</v>
      </c>
      <c r="P162" s="35"/>
    </row>
    <row r="163" spans="1:16" s="34" customFormat="1" ht="10.5" customHeight="1" outlineLevel="1">
      <c r="A163" s="36"/>
      <c r="B163" s="36"/>
      <c r="C163" s="38"/>
      <c r="D163" s="45" t="s">
        <v>65</v>
      </c>
      <c r="E163" s="38"/>
      <c r="F163" s="45"/>
      <c r="G163" s="38"/>
      <c r="H163" s="36">
        <f>SUBTOTAL(9,H160:H162)</f>
        <v>13</v>
      </c>
      <c r="I163" s="38"/>
      <c r="P163" s="35"/>
    </row>
    <row r="164" spans="1:16" s="34" customFormat="1" ht="10.5" customHeight="1" outlineLevel="2">
      <c r="A164" s="126">
        <v>5</v>
      </c>
      <c r="B164" s="126">
        <v>2014</v>
      </c>
      <c r="C164" s="130" t="s">
        <v>262</v>
      </c>
      <c r="D164" s="131" t="s">
        <v>1573</v>
      </c>
      <c r="E164" s="130" t="s">
        <v>261</v>
      </c>
      <c r="F164" s="131">
        <v>41790</v>
      </c>
      <c r="G164" s="130" t="s">
        <v>1574</v>
      </c>
      <c r="H164" s="126">
        <v>5</v>
      </c>
      <c r="I164" s="130" t="s">
        <v>263</v>
      </c>
      <c r="P164" s="35"/>
    </row>
    <row r="165" spans="1:16" s="34" customFormat="1" ht="10.5" customHeight="1" outlineLevel="2">
      <c r="A165" s="126">
        <v>11</v>
      </c>
      <c r="B165" s="126">
        <v>2014</v>
      </c>
      <c r="C165" s="130" t="s">
        <v>262</v>
      </c>
      <c r="D165" s="131" t="s">
        <v>1573</v>
      </c>
      <c r="E165" s="130" t="s">
        <v>123</v>
      </c>
      <c r="F165" s="131">
        <v>41951</v>
      </c>
      <c r="G165" s="130" t="s">
        <v>1701</v>
      </c>
      <c r="H165" s="126">
        <v>5</v>
      </c>
      <c r="I165" s="130" t="s">
        <v>328</v>
      </c>
      <c r="P165" s="35"/>
    </row>
    <row r="166" spans="1:16" s="34" customFormat="1" ht="10.5" customHeight="1" outlineLevel="1">
      <c r="A166" s="126"/>
      <c r="B166" s="126"/>
      <c r="C166" s="130"/>
      <c r="D166" s="131" t="s">
        <v>1575</v>
      </c>
      <c r="E166" s="130"/>
      <c r="F166" s="131"/>
      <c r="G166" s="130"/>
      <c r="H166" s="126">
        <f>SUBTOTAL(9,H164:H165)</f>
        <v>10</v>
      </c>
      <c r="I166" s="130"/>
      <c r="P166" s="35"/>
    </row>
    <row r="167" spans="1:16" s="34" customFormat="1" ht="10.5" customHeight="1" outlineLevel="2">
      <c r="A167" s="129">
        <v>5</v>
      </c>
      <c r="B167" s="129">
        <v>2012</v>
      </c>
      <c r="C167" s="124" t="s">
        <v>239</v>
      </c>
      <c r="D167" s="124" t="s">
        <v>114</v>
      </c>
      <c r="E167" s="124" t="s">
        <v>208</v>
      </c>
      <c r="F167" s="133">
        <v>41049</v>
      </c>
      <c r="G167" s="134" t="s">
        <v>751</v>
      </c>
      <c r="H167" s="129">
        <v>7</v>
      </c>
      <c r="I167" s="124" t="s">
        <v>218</v>
      </c>
      <c r="P167" s="35"/>
    </row>
    <row r="168" spans="1:16" s="34" customFormat="1" ht="10.5" customHeight="1" outlineLevel="1">
      <c r="A168" s="129"/>
      <c r="B168" s="129"/>
      <c r="C168" s="124"/>
      <c r="D168" s="124" t="s">
        <v>115</v>
      </c>
      <c r="E168" s="124"/>
      <c r="F168" s="133"/>
      <c r="G168" s="134"/>
      <c r="H168" s="129">
        <f>SUBTOTAL(9,H167:H167)</f>
        <v>7</v>
      </c>
      <c r="I168" s="124"/>
      <c r="P168" s="35"/>
    </row>
    <row r="169" spans="1:16" s="34" customFormat="1" ht="10.5" customHeight="1" outlineLevel="2">
      <c r="A169" s="129">
        <v>5</v>
      </c>
      <c r="B169" s="129">
        <v>2012</v>
      </c>
      <c r="C169" s="124" t="s">
        <v>239</v>
      </c>
      <c r="D169" s="124" t="s">
        <v>405</v>
      </c>
      <c r="E169" s="124" t="s">
        <v>208</v>
      </c>
      <c r="F169" s="133">
        <v>41049</v>
      </c>
      <c r="G169" s="134" t="s">
        <v>752</v>
      </c>
      <c r="H169" s="129">
        <v>10</v>
      </c>
      <c r="I169" s="124" t="s">
        <v>382</v>
      </c>
      <c r="P169" s="35"/>
    </row>
    <row r="170" spans="1:16" s="34" customFormat="1" ht="10.5" customHeight="1" outlineLevel="1">
      <c r="A170" s="129"/>
      <c r="B170" s="129"/>
      <c r="C170" s="124"/>
      <c r="D170" s="124" t="s">
        <v>406</v>
      </c>
      <c r="E170" s="124"/>
      <c r="F170" s="133"/>
      <c r="G170" s="134"/>
      <c r="H170" s="129">
        <f>SUBTOTAL(9,H169:H169)</f>
        <v>10</v>
      </c>
      <c r="I170" s="124"/>
      <c r="P170" s="35"/>
    </row>
    <row r="171" spans="1:16" s="34" customFormat="1" ht="10.5" customHeight="1" outlineLevel="2">
      <c r="A171" s="29">
        <v>6</v>
      </c>
      <c r="B171" s="30">
        <v>2014</v>
      </c>
      <c r="C171" s="31" t="s">
        <v>239</v>
      </c>
      <c r="D171" s="31" t="s">
        <v>6</v>
      </c>
      <c r="E171" s="98" t="s">
        <v>208</v>
      </c>
      <c r="F171" s="98">
        <v>41797</v>
      </c>
      <c r="G171" s="31" t="s">
        <v>1456</v>
      </c>
      <c r="H171" s="126">
        <v>7</v>
      </c>
      <c r="I171" s="127" t="s">
        <v>175</v>
      </c>
      <c r="P171" s="35"/>
    </row>
    <row r="172" spans="1:16" s="34" customFormat="1" ht="10.5" customHeight="1" outlineLevel="2">
      <c r="A172" s="29">
        <v>6</v>
      </c>
      <c r="B172" s="30">
        <v>2014</v>
      </c>
      <c r="C172" s="31" t="s">
        <v>239</v>
      </c>
      <c r="D172" s="31" t="s">
        <v>6</v>
      </c>
      <c r="E172" s="98" t="s">
        <v>208</v>
      </c>
      <c r="F172" s="98">
        <v>41797</v>
      </c>
      <c r="G172" s="31" t="s">
        <v>1457</v>
      </c>
      <c r="H172" s="126">
        <v>3</v>
      </c>
      <c r="I172" s="127" t="s">
        <v>800</v>
      </c>
      <c r="P172" s="35"/>
    </row>
    <row r="173" spans="1:16" s="34" customFormat="1" ht="10.5" customHeight="1" outlineLevel="1">
      <c r="A173" s="29"/>
      <c r="B173" s="30"/>
      <c r="C173" s="31"/>
      <c r="D173" s="31" t="s">
        <v>7</v>
      </c>
      <c r="E173" s="98"/>
      <c r="F173" s="98"/>
      <c r="G173" s="31"/>
      <c r="H173" s="126">
        <f>SUBTOTAL(9,H171:H172)</f>
        <v>10</v>
      </c>
      <c r="I173" s="127"/>
      <c r="P173" s="35"/>
    </row>
    <row r="174" spans="1:16" s="34" customFormat="1" ht="10.5" customHeight="1" outlineLevel="2">
      <c r="A174" s="128">
        <v>3</v>
      </c>
      <c r="B174" s="128">
        <v>2013</v>
      </c>
      <c r="C174" s="135" t="s">
        <v>239</v>
      </c>
      <c r="D174" s="135" t="s">
        <v>76</v>
      </c>
      <c r="E174" s="135" t="s">
        <v>290</v>
      </c>
      <c r="F174" s="136">
        <v>41336</v>
      </c>
      <c r="G174" s="137" t="s">
        <v>1029</v>
      </c>
      <c r="H174" s="128">
        <v>3</v>
      </c>
      <c r="I174" s="135" t="s">
        <v>1030</v>
      </c>
      <c r="P174" s="35"/>
    </row>
    <row r="175" spans="1:16" s="34" customFormat="1" ht="10.5" customHeight="1" outlineLevel="2">
      <c r="A175" s="128">
        <v>10</v>
      </c>
      <c r="B175" s="37">
        <v>2013</v>
      </c>
      <c r="C175" s="38" t="s">
        <v>239</v>
      </c>
      <c r="D175" s="38" t="s">
        <v>76</v>
      </c>
      <c r="E175" s="45" t="s">
        <v>286</v>
      </c>
      <c r="F175" s="45">
        <v>41560</v>
      </c>
      <c r="G175" s="38" t="s">
        <v>1083</v>
      </c>
      <c r="H175" s="36">
        <v>3</v>
      </c>
      <c r="I175" s="38" t="s">
        <v>347</v>
      </c>
      <c r="P175" s="35"/>
    </row>
    <row r="176" spans="1:16" s="34" customFormat="1" ht="10.5" customHeight="1" outlineLevel="2">
      <c r="A176" s="29">
        <v>3</v>
      </c>
      <c r="B176" s="30">
        <v>2014</v>
      </c>
      <c r="C176" s="31" t="s">
        <v>239</v>
      </c>
      <c r="D176" s="32" t="s">
        <v>76</v>
      </c>
      <c r="E176" s="98" t="s">
        <v>290</v>
      </c>
      <c r="F176" s="98">
        <v>41700</v>
      </c>
      <c r="G176" s="31" t="s">
        <v>855</v>
      </c>
      <c r="H176" s="29">
        <v>10</v>
      </c>
      <c r="I176" s="62" t="s">
        <v>498</v>
      </c>
      <c r="P176" s="35"/>
    </row>
    <row r="177" spans="1:16" s="34" customFormat="1" ht="10.5" customHeight="1" outlineLevel="2">
      <c r="A177" s="29">
        <v>3</v>
      </c>
      <c r="B177" s="30">
        <v>2014</v>
      </c>
      <c r="C177" s="31" t="s">
        <v>239</v>
      </c>
      <c r="D177" s="32" t="s">
        <v>76</v>
      </c>
      <c r="E177" s="98" t="s">
        <v>290</v>
      </c>
      <c r="F177" s="98">
        <v>41700</v>
      </c>
      <c r="G177" s="31" t="s">
        <v>1347</v>
      </c>
      <c r="H177" s="29">
        <v>3</v>
      </c>
      <c r="I177" s="62" t="s">
        <v>503</v>
      </c>
      <c r="P177" s="35"/>
    </row>
    <row r="178" spans="1:16" s="34" customFormat="1" ht="10.5" customHeight="1" outlineLevel="2">
      <c r="A178" s="29">
        <v>6</v>
      </c>
      <c r="B178" s="30">
        <v>2014</v>
      </c>
      <c r="C178" s="31" t="s">
        <v>239</v>
      </c>
      <c r="D178" s="31" t="s">
        <v>76</v>
      </c>
      <c r="E178" s="98" t="s">
        <v>208</v>
      </c>
      <c r="F178" s="98">
        <v>41797</v>
      </c>
      <c r="G178" s="31" t="s">
        <v>1083</v>
      </c>
      <c r="H178" s="126">
        <v>10</v>
      </c>
      <c r="I178" s="127" t="s">
        <v>382</v>
      </c>
      <c r="P178" s="35"/>
    </row>
    <row r="179" spans="1:16" s="34" customFormat="1" ht="10.5" customHeight="1" outlineLevel="1">
      <c r="A179" s="29"/>
      <c r="B179" s="30"/>
      <c r="C179" s="31"/>
      <c r="D179" s="31" t="s">
        <v>77</v>
      </c>
      <c r="E179" s="98"/>
      <c r="F179" s="98"/>
      <c r="G179" s="31"/>
      <c r="H179" s="126">
        <f>SUBTOTAL(9,H174:H178)</f>
        <v>29</v>
      </c>
      <c r="I179" s="127"/>
      <c r="P179" s="35"/>
    </row>
    <row r="180" spans="1:16" s="34" customFormat="1" ht="10.5" customHeight="1" outlineLevel="2">
      <c r="A180" s="128">
        <v>5</v>
      </c>
      <c r="B180" s="128">
        <v>2013</v>
      </c>
      <c r="C180" s="135" t="s">
        <v>296</v>
      </c>
      <c r="D180" s="135" t="s">
        <v>387</v>
      </c>
      <c r="E180" s="135" t="s">
        <v>259</v>
      </c>
      <c r="F180" s="136">
        <v>41399</v>
      </c>
      <c r="G180" s="137" t="s">
        <v>1084</v>
      </c>
      <c r="H180" s="128">
        <v>5</v>
      </c>
      <c r="I180" s="135" t="s">
        <v>331</v>
      </c>
      <c r="P180" s="35"/>
    </row>
    <row r="181" spans="1:16" s="34" customFormat="1" ht="10.5" customHeight="1" outlineLevel="1">
      <c r="A181" s="128"/>
      <c r="B181" s="128"/>
      <c r="C181" s="135"/>
      <c r="D181" s="135" t="s">
        <v>388</v>
      </c>
      <c r="E181" s="135"/>
      <c r="F181" s="136"/>
      <c r="G181" s="137"/>
      <c r="H181" s="128">
        <f>SUBTOTAL(9,H180:H180)</f>
        <v>5</v>
      </c>
      <c r="I181" s="135"/>
      <c r="P181" s="35"/>
    </row>
    <row r="182" spans="1:16" s="34" customFormat="1" ht="10.5" customHeight="1" outlineLevel="2">
      <c r="A182" s="128">
        <v>11</v>
      </c>
      <c r="B182" s="128">
        <v>2013</v>
      </c>
      <c r="C182" s="135" t="s">
        <v>262</v>
      </c>
      <c r="D182" s="135" t="s">
        <v>1281</v>
      </c>
      <c r="E182" s="135" t="s">
        <v>264</v>
      </c>
      <c r="F182" s="136">
        <v>41594</v>
      </c>
      <c r="G182" s="137" t="s">
        <v>1282</v>
      </c>
      <c r="H182" s="128">
        <v>5</v>
      </c>
      <c r="I182" s="38" t="s">
        <v>263</v>
      </c>
      <c r="P182" s="35"/>
    </row>
    <row r="183" spans="1:16" s="34" customFormat="1" ht="10.5" customHeight="1" outlineLevel="1">
      <c r="A183" s="128"/>
      <c r="B183" s="128"/>
      <c r="C183" s="135"/>
      <c r="D183" s="135" t="s">
        <v>1283</v>
      </c>
      <c r="E183" s="135"/>
      <c r="F183" s="136"/>
      <c r="G183" s="137"/>
      <c r="H183" s="128">
        <f>SUBTOTAL(9,H182:H182)</f>
        <v>5</v>
      </c>
      <c r="I183" s="38"/>
      <c r="P183" s="35"/>
    </row>
    <row r="184" spans="1:16" s="34" customFormat="1" ht="10.5" customHeight="1" outlineLevel="2">
      <c r="A184" s="129">
        <v>10</v>
      </c>
      <c r="B184" s="43">
        <v>2012</v>
      </c>
      <c r="C184" s="44" t="s">
        <v>262</v>
      </c>
      <c r="D184" s="44" t="s">
        <v>929</v>
      </c>
      <c r="E184" s="53" t="s">
        <v>266</v>
      </c>
      <c r="F184" s="53">
        <v>41210</v>
      </c>
      <c r="G184" s="44" t="s">
        <v>930</v>
      </c>
      <c r="H184" s="42">
        <v>5</v>
      </c>
      <c r="I184" s="44" t="s">
        <v>263</v>
      </c>
      <c r="P184" s="35"/>
    </row>
    <row r="185" spans="1:16" s="34" customFormat="1" ht="10.5" customHeight="1" outlineLevel="2">
      <c r="A185" s="128">
        <v>5</v>
      </c>
      <c r="B185" s="37">
        <v>2013</v>
      </c>
      <c r="C185" s="38" t="s">
        <v>262</v>
      </c>
      <c r="D185" s="38" t="s">
        <v>929</v>
      </c>
      <c r="E185" s="45" t="s">
        <v>248</v>
      </c>
      <c r="F185" s="45">
        <v>41412</v>
      </c>
      <c r="G185" s="38" t="s">
        <v>1085</v>
      </c>
      <c r="H185" s="36">
        <v>10</v>
      </c>
      <c r="I185" s="38" t="s">
        <v>252</v>
      </c>
      <c r="P185" s="35"/>
    </row>
    <row r="186" spans="1:16" s="34" customFormat="1" ht="10.5" customHeight="1" outlineLevel="2">
      <c r="A186" s="128">
        <v>10</v>
      </c>
      <c r="B186" s="37">
        <v>2013</v>
      </c>
      <c r="C186" s="38" t="s">
        <v>262</v>
      </c>
      <c r="D186" s="38" t="s">
        <v>929</v>
      </c>
      <c r="E186" s="45" t="s">
        <v>266</v>
      </c>
      <c r="F186" s="45">
        <v>41574</v>
      </c>
      <c r="G186" s="38" t="s">
        <v>1085</v>
      </c>
      <c r="H186" s="36">
        <v>5</v>
      </c>
      <c r="I186" s="38" t="s">
        <v>263</v>
      </c>
      <c r="P186" s="35"/>
    </row>
    <row r="187" spans="1:16" s="62" customFormat="1" ht="10.5" customHeight="1" outlineLevel="2">
      <c r="A187" s="138">
        <v>10</v>
      </c>
      <c r="B187" s="30">
        <v>2014</v>
      </c>
      <c r="C187" s="31" t="s">
        <v>262</v>
      </c>
      <c r="D187" s="31" t="s">
        <v>929</v>
      </c>
      <c r="E187" s="98" t="s">
        <v>266</v>
      </c>
      <c r="F187" s="98">
        <v>41938</v>
      </c>
      <c r="G187" s="31" t="s">
        <v>1692</v>
      </c>
      <c r="H187" s="29">
        <v>5</v>
      </c>
      <c r="I187" s="31" t="s">
        <v>263</v>
      </c>
      <c r="P187" s="29"/>
    </row>
    <row r="188" spans="1:16" s="62" customFormat="1" ht="10.5" customHeight="1" outlineLevel="1">
      <c r="A188" s="138"/>
      <c r="B188" s="30"/>
      <c r="C188" s="31"/>
      <c r="D188" s="31" t="s">
        <v>931</v>
      </c>
      <c r="E188" s="98"/>
      <c r="F188" s="98"/>
      <c r="G188" s="31"/>
      <c r="H188" s="29">
        <f>SUBTOTAL(9,H184:H187)</f>
        <v>25</v>
      </c>
      <c r="I188" s="31"/>
      <c r="P188" s="29"/>
    </row>
    <row r="189" spans="1:16" s="127" customFormat="1" ht="10.5" customHeight="1" outlineLevel="2">
      <c r="A189" s="129">
        <v>11</v>
      </c>
      <c r="B189" s="43">
        <v>2012</v>
      </c>
      <c r="C189" s="44" t="s">
        <v>296</v>
      </c>
      <c r="D189" s="44" t="s">
        <v>937</v>
      </c>
      <c r="E189" s="53" t="s">
        <v>264</v>
      </c>
      <c r="F189" s="53">
        <v>41219</v>
      </c>
      <c r="G189" s="44" t="s">
        <v>938</v>
      </c>
      <c r="H189" s="42">
        <v>5</v>
      </c>
      <c r="I189" s="44" t="s">
        <v>330</v>
      </c>
      <c r="P189" s="126"/>
    </row>
    <row r="190" spans="1:16" s="34" customFormat="1" ht="10.5" customHeight="1" outlineLevel="2">
      <c r="A190" s="42">
        <v>11</v>
      </c>
      <c r="B190" s="43">
        <v>2012</v>
      </c>
      <c r="C190" s="44" t="s">
        <v>296</v>
      </c>
      <c r="D190" s="44" t="s">
        <v>937</v>
      </c>
      <c r="E190" s="53" t="s">
        <v>123</v>
      </c>
      <c r="F190" s="53">
        <v>41230</v>
      </c>
      <c r="G190" s="44" t="s">
        <v>938</v>
      </c>
      <c r="H190" s="42">
        <v>5</v>
      </c>
      <c r="I190" s="44" t="s">
        <v>330</v>
      </c>
      <c r="P190" s="35"/>
    </row>
    <row r="191" spans="1:16" s="34" customFormat="1" ht="10.5" customHeight="1" outlineLevel="2">
      <c r="A191" s="126">
        <v>5</v>
      </c>
      <c r="B191" s="155">
        <v>2014</v>
      </c>
      <c r="C191" s="130" t="s">
        <v>296</v>
      </c>
      <c r="D191" s="130" t="s">
        <v>937</v>
      </c>
      <c r="E191" s="131" t="s">
        <v>261</v>
      </c>
      <c r="F191" s="131">
        <v>41790</v>
      </c>
      <c r="G191" s="130" t="s">
        <v>1576</v>
      </c>
      <c r="H191" s="126">
        <v>5</v>
      </c>
      <c r="I191" s="130" t="s">
        <v>348</v>
      </c>
      <c r="P191" s="35"/>
    </row>
    <row r="192" spans="1:16" s="34" customFormat="1" ht="10.5" customHeight="1" outlineLevel="2">
      <c r="A192" s="126">
        <v>9</v>
      </c>
      <c r="B192" s="155">
        <v>2014</v>
      </c>
      <c r="C192" s="130" t="s">
        <v>296</v>
      </c>
      <c r="D192" s="130" t="s">
        <v>937</v>
      </c>
      <c r="E192" s="131" t="s">
        <v>268</v>
      </c>
      <c r="F192" s="131">
        <v>41896</v>
      </c>
      <c r="G192" s="130" t="s">
        <v>1576</v>
      </c>
      <c r="H192" s="126">
        <v>5</v>
      </c>
      <c r="I192" s="130" t="s">
        <v>348</v>
      </c>
      <c r="P192" s="35"/>
    </row>
    <row r="193" spans="1:16" s="34" customFormat="1" ht="10.5" customHeight="1" outlineLevel="1">
      <c r="A193" s="126"/>
      <c r="B193" s="155"/>
      <c r="C193" s="130"/>
      <c r="D193" s="130" t="s">
        <v>939</v>
      </c>
      <c r="E193" s="131"/>
      <c r="F193" s="131"/>
      <c r="G193" s="130"/>
      <c r="H193" s="126">
        <f>SUBTOTAL(9,H189:H192)</f>
        <v>20</v>
      </c>
      <c r="I193" s="130"/>
      <c r="P193" s="35"/>
    </row>
    <row r="194" spans="1:16" s="34" customFormat="1" ht="10.5" customHeight="1" outlineLevel="2">
      <c r="A194" s="42">
        <v>3</v>
      </c>
      <c r="B194" s="43">
        <v>2012</v>
      </c>
      <c r="C194" s="44" t="s">
        <v>240</v>
      </c>
      <c r="D194" s="44" t="s">
        <v>40</v>
      </c>
      <c r="E194" s="53" t="s">
        <v>290</v>
      </c>
      <c r="F194" s="53">
        <v>40972</v>
      </c>
      <c r="G194" s="44" t="s">
        <v>436</v>
      </c>
      <c r="H194" s="42">
        <v>10</v>
      </c>
      <c r="I194" s="44" t="s">
        <v>418</v>
      </c>
      <c r="P194" s="35"/>
    </row>
    <row r="195" spans="1:16" s="34" customFormat="1" ht="10.5" customHeight="1" outlineLevel="2">
      <c r="A195" s="42">
        <v>3</v>
      </c>
      <c r="B195" s="43">
        <v>2012</v>
      </c>
      <c r="C195" s="44" t="s">
        <v>240</v>
      </c>
      <c r="D195" s="44" t="s">
        <v>40</v>
      </c>
      <c r="E195" s="53" t="s">
        <v>290</v>
      </c>
      <c r="F195" s="53">
        <v>40972</v>
      </c>
      <c r="G195" s="44" t="s">
        <v>116</v>
      </c>
      <c r="H195" s="42">
        <v>10</v>
      </c>
      <c r="I195" s="44" t="s">
        <v>33</v>
      </c>
      <c r="P195" s="35"/>
    </row>
    <row r="196" spans="1:16" s="34" customFormat="1" ht="10.5" customHeight="1" outlineLevel="2">
      <c r="A196" s="42">
        <v>3</v>
      </c>
      <c r="B196" s="43">
        <v>2012</v>
      </c>
      <c r="C196" s="44" t="s">
        <v>240</v>
      </c>
      <c r="D196" s="44" t="s">
        <v>40</v>
      </c>
      <c r="E196" s="53" t="s">
        <v>290</v>
      </c>
      <c r="F196" s="53">
        <v>40972</v>
      </c>
      <c r="G196" s="44" t="s">
        <v>438</v>
      </c>
      <c r="H196" s="42">
        <v>7</v>
      </c>
      <c r="I196" s="44" t="s">
        <v>366</v>
      </c>
      <c r="P196" s="35"/>
    </row>
    <row r="197" spans="1:16" s="34" customFormat="1" ht="10.5" customHeight="1" outlineLevel="2">
      <c r="A197" s="129">
        <v>3</v>
      </c>
      <c r="B197" s="43">
        <v>2012</v>
      </c>
      <c r="C197" s="44" t="s">
        <v>240</v>
      </c>
      <c r="D197" s="44" t="s">
        <v>40</v>
      </c>
      <c r="E197" s="53" t="s">
        <v>290</v>
      </c>
      <c r="F197" s="53">
        <v>40972</v>
      </c>
      <c r="G197" s="44" t="s">
        <v>504</v>
      </c>
      <c r="H197" s="42">
        <v>3</v>
      </c>
      <c r="I197" s="44" t="s">
        <v>358</v>
      </c>
      <c r="P197" s="35"/>
    </row>
    <row r="198" spans="1:16" s="34" customFormat="1" ht="10.5" customHeight="1" outlineLevel="2">
      <c r="A198" s="129">
        <v>3</v>
      </c>
      <c r="B198" s="56">
        <v>2012</v>
      </c>
      <c r="C198" s="57" t="s">
        <v>240</v>
      </c>
      <c r="D198" s="57" t="s">
        <v>40</v>
      </c>
      <c r="E198" s="65" t="s">
        <v>290</v>
      </c>
      <c r="F198" s="65">
        <v>40972</v>
      </c>
      <c r="G198" s="57" t="s">
        <v>389</v>
      </c>
      <c r="H198" s="55">
        <v>3</v>
      </c>
      <c r="I198" s="57" t="s">
        <v>137</v>
      </c>
      <c r="P198" s="35"/>
    </row>
    <row r="199" spans="1:16" s="34" customFormat="1" ht="10.5" customHeight="1" outlineLevel="2">
      <c r="A199" s="42">
        <v>5</v>
      </c>
      <c r="B199" s="129">
        <v>2012</v>
      </c>
      <c r="C199" s="124" t="s">
        <v>240</v>
      </c>
      <c r="D199" s="124" t="s">
        <v>40</v>
      </c>
      <c r="E199" s="124" t="s">
        <v>208</v>
      </c>
      <c r="F199" s="133">
        <v>41049</v>
      </c>
      <c r="G199" s="134" t="s">
        <v>753</v>
      </c>
      <c r="H199" s="129">
        <v>7</v>
      </c>
      <c r="I199" s="124" t="s">
        <v>1</v>
      </c>
      <c r="P199" s="35"/>
    </row>
    <row r="200" spans="1:16" s="34" customFormat="1" ht="10.5" customHeight="1" outlineLevel="2">
      <c r="A200" s="42">
        <v>10</v>
      </c>
      <c r="B200" s="43">
        <v>2012</v>
      </c>
      <c r="C200" s="44" t="s">
        <v>240</v>
      </c>
      <c r="D200" s="44" t="s">
        <v>40</v>
      </c>
      <c r="E200" s="53" t="s">
        <v>286</v>
      </c>
      <c r="F200" s="53">
        <v>41196</v>
      </c>
      <c r="G200" s="44" t="s">
        <v>856</v>
      </c>
      <c r="H200" s="42">
        <v>3</v>
      </c>
      <c r="I200" s="44" t="s">
        <v>39</v>
      </c>
      <c r="P200" s="35"/>
    </row>
    <row r="201" spans="1:16" s="34" customFormat="1" ht="10.5" customHeight="1" outlineLevel="2">
      <c r="A201" s="42">
        <v>10</v>
      </c>
      <c r="B201" s="43">
        <v>2012</v>
      </c>
      <c r="C201" s="44" t="s">
        <v>240</v>
      </c>
      <c r="D201" s="44" t="s">
        <v>40</v>
      </c>
      <c r="E201" s="53" t="s">
        <v>286</v>
      </c>
      <c r="F201" s="53">
        <v>41196</v>
      </c>
      <c r="G201" s="44" t="s">
        <v>857</v>
      </c>
      <c r="H201" s="42">
        <v>10</v>
      </c>
      <c r="I201" s="44" t="s">
        <v>71</v>
      </c>
      <c r="P201" s="35"/>
    </row>
    <row r="202" spans="1:16" s="34" customFormat="1" ht="10.5" customHeight="1" outlineLevel="2">
      <c r="A202" s="36">
        <v>3</v>
      </c>
      <c r="B202" s="36">
        <v>2013</v>
      </c>
      <c r="C202" s="38" t="s">
        <v>240</v>
      </c>
      <c r="D202" s="45" t="s">
        <v>40</v>
      </c>
      <c r="E202" s="38" t="s">
        <v>290</v>
      </c>
      <c r="F202" s="45">
        <v>41336</v>
      </c>
      <c r="G202" s="38" t="s">
        <v>989</v>
      </c>
      <c r="H202" s="36">
        <v>7</v>
      </c>
      <c r="I202" s="38" t="s">
        <v>184</v>
      </c>
      <c r="P202" s="35"/>
    </row>
    <row r="203" spans="1:16" s="34" customFormat="1" ht="10.5" customHeight="1" outlineLevel="2">
      <c r="A203" s="36">
        <v>6</v>
      </c>
      <c r="B203" s="36">
        <v>2013</v>
      </c>
      <c r="C203" s="45" t="s">
        <v>240</v>
      </c>
      <c r="D203" s="38" t="s">
        <v>40</v>
      </c>
      <c r="E203" s="38" t="s">
        <v>208</v>
      </c>
      <c r="F203" s="45">
        <v>41434</v>
      </c>
      <c r="G203" s="38" t="s">
        <v>1086</v>
      </c>
      <c r="H203" s="36">
        <v>10</v>
      </c>
      <c r="I203" s="38" t="s">
        <v>747</v>
      </c>
      <c r="P203" s="35"/>
    </row>
    <row r="204" spans="1:16" s="34" customFormat="1" ht="10.5" customHeight="1" outlineLevel="2">
      <c r="A204" s="128">
        <v>6</v>
      </c>
      <c r="B204" s="36">
        <v>2013</v>
      </c>
      <c r="C204" s="45" t="s">
        <v>240</v>
      </c>
      <c r="D204" s="38" t="s">
        <v>40</v>
      </c>
      <c r="E204" s="38" t="s">
        <v>208</v>
      </c>
      <c r="F204" s="45">
        <v>41434</v>
      </c>
      <c r="G204" s="38" t="s">
        <v>1087</v>
      </c>
      <c r="H204" s="36">
        <v>3</v>
      </c>
      <c r="I204" s="38" t="s">
        <v>1088</v>
      </c>
      <c r="P204" s="35"/>
    </row>
    <row r="205" spans="1:16" s="34" customFormat="1" ht="10.5" customHeight="1" outlineLevel="2">
      <c r="A205" s="36">
        <v>6</v>
      </c>
      <c r="B205" s="36">
        <v>2013</v>
      </c>
      <c r="C205" s="45" t="s">
        <v>240</v>
      </c>
      <c r="D205" s="38" t="s">
        <v>40</v>
      </c>
      <c r="E205" s="38" t="s">
        <v>208</v>
      </c>
      <c r="F205" s="45">
        <v>41434</v>
      </c>
      <c r="G205" s="38" t="s">
        <v>857</v>
      </c>
      <c r="H205" s="36">
        <v>10</v>
      </c>
      <c r="I205" s="38" t="s">
        <v>152</v>
      </c>
      <c r="P205" s="35"/>
    </row>
    <row r="206" spans="1:16" s="34" customFormat="1" ht="10.5" customHeight="1" outlineLevel="2">
      <c r="A206" s="29">
        <v>3</v>
      </c>
      <c r="B206" s="30">
        <v>2014</v>
      </c>
      <c r="C206" s="31" t="s">
        <v>240</v>
      </c>
      <c r="D206" s="32" t="s">
        <v>40</v>
      </c>
      <c r="E206" s="98" t="s">
        <v>290</v>
      </c>
      <c r="F206" s="98">
        <v>41700</v>
      </c>
      <c r="G206" s="31" t="s">
        <v>438</v>
      </c>
      <c r="H206" s="29">
        <v>10</v>
      </c>
      <c r="I206" s="62" t="s">
        <v>33</v>
      </c>
      <c r="P206" s="35"/>
    </row>
    <row r="207" spans="1:16" s="34" customFormat="1" ht="10.5" customHeight="1" outlineLevel="2">
      <c r="A207" s="29">
        <v>3</v>
      </c>
      <c r="B207" s="30">
        <v>2014</v>
      </c>
      <c r="C207" s="31" t="s">
        <v>240</v>
      </c>
      <c r="D207" s="32" t="s">
        <v>40</v>
      </c>
      <c r="E207" s="98" t="s">
        <v>290</v>
      </c>
      <c r="F207" s="98">
        <v>41700</v>
      </c>
      <c r="G207" s="31" t="s">
        <v>857</v>
      </c>
      <c r="H207" s="29">
        <v>3</v>
      </c>
      <c r="I207" s="62" t="s">
        <v>137</v>
      </c>
      <c r="P207" s="35"/>
    </row>
    <row r="208" spans="1:16" s="34" customFormat="1" ht="10.5" customHeight="1" outlineLevel="2">
      <c r="A208" s="29">
        <v>6</v>
      </c>
      <c r="B208" s="30">
        <v>2014</v>
      </c>
      <c r="C208" s="31" t="s">
        <v>240</v>
      </c>
      <c r="D208" s="31" t="s">
        <v>40</v>
      </c>
      <c r="E208" s="98" t="s">
        <v>208</v>
      </c>
      <c r="F208" s="98">
        <v>41797</v>
      </c>
      <c r="G208" s="31" t="s">
        <v>1458</v>
      </c>
      <c r="H208" s="126">
        <v>10</v>
      </c>
      <c r="I208" s="127" t="s">
        <v>0</v>
      </c>
      <c r="P208" s="35"/>
    </row>
    <row r="209" spans="1:16" s="34" customFormat="1" ht="10.5" customHeight="1" outlineLevel="2">
      <c r="A209" s="29">
        <v>6</v>
      </c>
      <c r="B209" s="30">
        <v>2014</v>
      </c>
      <c r="C209" s="31" t="s">
        <v>240</v>
      </c>
      <c r="D209" s="31" t="s">
        <v>40</v>
      </c>
      <c r="E209" s="98" t="s">
        <v>1453</v>
      </c>
      <c r="F209" s="98">
        <v>41804</v>
      </c>
      <c r="G209" s="31" t="s">
        <v>1458</v>
      </c>
      <c r="H209" s="126">
        <v>5</v>
      </c>
      <c r="I209" s="127" t="s">
        <v>1459</v>
      </c>
      <c r="P209" s="35"/>
    </row>
    <row r="210" spans="1:16" s="34" customFormat="1" ht="10.5" customHeight="1" outlineLevel="1">
      <c r="A210" s="29"/>
      <c r="B210" s="30"/>
      <c r="C210" s="31"/>
      <c r="D210" s="31" t="s">
        <v>42</v>
      </c>
      <c r="E210" s="98"/>
      <c r="F210" s="98"/>
      <c r="G210" s="31"/>
      <c r="H210" s="126">
        <f>SUBTOTAL(9,H194:H209)</f>
        <v>111</v>
      </c>
      <c r="I210" s="127"/>
      <c r="P210" s="35"/>
    </row>
    <row r="211" spans="1:16" s="34" customFormat="1" ht="10.5" customHeight="1" outlineLevel="2">
      <c r="A211" s="129">
        <v>10</v>
      </c>
      <c r="B211" s="43">
        <v>2012</v>
      </c>
      <c r="C211" s="44" t="s">
        <v>239</v>
      </c>
      <c r="D211" s="44" t="s">
        <v>858</v>
      </c>
      <c r="E211" s="53" t="s">
        <v>286</v>
      </c>
      <c r="F211" s="53">
        <v>41196</v>
      </c>
      <c r="G211" s="44" t="s">
        <v>859</v>
      </c>
      <c r="H211" s="42">
        <v>3</v>
      </c>
      <c r="I211" s="44" t="s">
        <v>299</v>
      </c>
      <c r="P211" s="35"/>
    </row>
    <row r="212" spans="1:16" s="34" customFormat="1" ht="10.5" customHeight="1" outlineLevel="2">
      <c r="A212" s="36">
        <v>2</v>
      </c>
      <c r="B212" s="37">
        <v>2013</v>
      </c>
      <c r="C212" s="38" t="s">
        <v>239</v>
      </c>
      <c r="D212" s="38" t="s">
        <v>858</v>
      </c>
      <c r="E212" s="45" t="s">
        <v>257</v>
      </c>
      <c r="F212" s="45">
        <v>41322</v>
      </c>
      <c r="G212" s="38" t="s">
        <v>859</v>
      </c>
      <c r="H212" s="36">
        <v>5</v>
      </c>
      <c r="I212" s="38" t="s">
        <v>249</v>
      </c>
      <c r="P212" s="35"/>
    </row>
    <row r="213" spans="1:16" s="34" customFormat="1" ht="10.5" customHeight="1" outlineLevel="2">
      <c r="A213" s="36">
        <v>6</v>
      </c>
      <c r="B213" s="36">
        <v>2013</v>
      </c>
      <c r="C213" s="45" t="s">
        <v>239</v>
      </c>
      <c r="D213" s="38" t="s">
        <v>858</v>
      </c>
      <c r="E213" s="38" t="s">
        <v>208</v>
      </c>
      <c r="F213" s="45">
        <v>41434</v>
      </c>
      <c r="G213" s="38" t="s">
        <v>859</v>
      </c>
      <c r="H213" s="36">
        <v>10</v>
      </c>
      <c r="I213" s="38" t="s">
        <v>0</v>
      </c>
      <c r="P213" s="35"/>
    </row>
    <row r="214" spans="1:16" s="34" customFormat="1" ht="10.5" customHeight="1" outlineLevel="2">
      <c r="A214" s="29">
        <v>2</v>
      </c>
      <c r="B214" s="29">
        <v>2014</v>
      </c>
      <c r="C214" s="98" t="s">
        <v>239</v>
      </c>
      <c r="D214" s="31" t="s">
        <v>858</v>
      </c>
      <c r="E214" s="31" t="s">
        <v>257</v>
      </c>
      <c r="F214" s="98">
        <v>41686</v>
      </c>
      <c r="G214" s="31" t="s">
        <v>859</v>
      </c>
      <c r="H214" s="29">
        <v>5</v>
      </c>
      <c r="I214" s="31" t="s">
        <v>258</v>
      </c>
      <c r="P214" s="35"/>
    </row>
    <row r="215" spans="1:16" s="34" customFormat="1" ht="10.5" customHeight="1" outlineLevel="2">
      <c r="A215" s="29">
        <v>3</v>
      </c>
      <c r="B215" s="30">
        <v>2014</v>
      </c>
      <c r="C215" s="31" t="s">
        <v>239</v>
      </c>
      <c r="D215" s="32" t="s">
        <v>858</v>
      </c>
      <c r="E215" s="98" t="s">
        <v>290</v>
      </c>
      <c r="F215" s="98">
        <v>41700</v>
      </c>
      <c r="G215" s="31" t="s">
        <v>859</v>
      </c>
      <c r="H215" s="29">
        <v>7</v>
      </c>
      <c r="I215" s="62" t="s">
        <v>359</v>
      </c>
      <c r="P215" s="35"/>
    </row>
    <row r="216" spans="1:16" s="34" customFormat="1" ht="10.5" customHeight="1" outlineLevel="1">
      <c r="A216" s="29"/>
      <c r="B216" s="30"/>
      <c r="C216" s="31"/>
      <c r="D216" s="32" t="s">
        <v>860</v>
      </c>
      <c r="E216" s="98"/>
      <c r="F216" s="98"/>
      <c r="G216" s="31"/>
      <c r="H216" s="29">
        <f>SUBTOTAL(9,H211:H215)</f>
        <v>30</v>
      </c>
      <c r="I216" s="62"/>
      <c r="P216" s="35"/>
    </row>
    <row r="217" spans="1:16" s="34" customFormat="1" ht="10.5" customHeight="1" outlineLevel="2">
      <c r="A217" s="36">
        <v>3</v>
      </c>
      <c r="B217" s="36">
        <v>2013</v>
      </c>
      <c r="C217" s="38" t="s">
        <v>240</v>
      </c>
      <c r="D217" s="45" t="s">
        <v>390</v>
      </c>
      <c r="E217" s="38" t="s">
        <v>290</v>
      </c>
      <c r="F217" s="45">
        <v>41336</v>
      </c>
      <c r="G217" s="38" t="s">
        <v>990</v>
      </c>
      <c r="H217" s="36">
        <v>7</v>
      </c>
      <c r="I217" s="38" t="s">
        <v>366</v>
      </c>
      <c r="P217" s="35"/>
    </row>
    <row r="218" spans="1:16" s="34" customFormat="1" ht="10.5" customHeight="1" outlineLevel="2">
      <c r="A218" s="36">
        <v>3</v>
      </c>
      <c r="B218" s="36">
        <v>2013</v>
      </c>
      <c r="C218" s="38" t="s">
        <v>240</v>
      </c>
      <c r="D218" s="45" t="s">
        <v>390</v>
      </c>
      <c r="E218" s="38" t="s">
        <v>290</v>
      </c>
      <c r="F218" s="45">
        <v>41336</v>
      </c>
      <c r="G218" s="38" t="s">
        <v>991</v>
      </c>
      <c r="H218" s="36">
        <v>7</v>
      </c>
      <c r="I218" s="38" t="s">
        <v>83</v>
      </c>
      <c r="P218" s="35"/>
    </row>
    <row r="219" spans="1:16" s="34" customFormat="1" ht="10.5" customHeight="1" outlineLevel="2">
      <c r="A219" s="128">
        <v>10</v>
      </c>
      <c r="B219" s="37">
        <v>2013</v>
      </c>
      <c r="C219" s="38" t="s">
        <v>240</v>
      </c>
      <c r="D219" s="38" t="s">
        <v>390</v>
      </c>
      <c r="E219" s="45" t="s">
        <v>286</v>
      </c>
      <c r="F219" s="45">
        <v>41560</v>
      </c>
      <c r="G219" s="38" t="s">
        <v>1089</v>
      </c>
      <c r="H219" s="36">
        <v>3</v>
      </c>
      <c r="I219" s="38" t="s">
        <v>346</v>
      </c>
      <c r="P219" s="35"/>
    </row>
    <row r="220" spans="1:16" s="34" customFormat="1" ht="10.5" customHeight="1" outlineLevel="2">
      <c r="A220" s="29">
        <v>3</v>
      </c>
      <c r="B220" s="30">
        <v>2014</v>
      </c>
      <c r="C220" s="31" t="s">
        <v>240</v>
      </c>
      <c r="D220" s="32" t="s">
        <v>390</v>
      </c>
      <c r="E220" s="98" t="s">
        <v>290</v>
      </c>
      <c r="F220" s="98">
        <v>41700</v>
      </c>
      <c r="G220" s="31" t="s">
        <v>861</v>
      </c>
      <c r="H220" s="29">
        <v>7</v>
      </c>
      <c r="I220" s="62" t="s">
        <v>502</v>
      </c>
      <c r="P220" s="35"/>
    </row>
    <row r="221" spans="1:16" s="34" customFormat="1" ht="10.5" customHeight="1" outlineLevel="2">
      <c r="A221" s="29">
        <v>3</v>
      </c>
      <c r="B221" s="30">
        <v>2014</v>
      </c>
      <c r="C221" s="31" t="s">
        <v>240</v>
      </c>
      <c r="D221" s="32" t="s">
        <v>390</v>
      </c>
      <c r="E221" s="98" t="s">
        <v>290</v>
      </c>
      <c r="F221" s="98">
        <v>41700</v>
      </c>
      <c r="G221" s="31" t="s">
        <v>1348</v>
      </c>
      <c r="H221" s="29">
        <v>7</v>
      </c>
      <c r="I221" s="62" t="s">
        <v>31</v>
      </c>
      <c r="P221" s="35"/>
    </row>
    <row r="222" spans="1:16" s="34" customFormat="1" ht="10.5" customHeight="1" outlineLevel="2">
      <c r="A222" s="29">
        <v>6</v>
      </c>
      <c r="B222" s="30">
        <v>2014</v>
      </c>
      <c r="C222" s="31" t="s">
        <v>240</v>
      </c>
      <c r="D222" s="31" t="s">
        <v>390</v>
      </c>
      <c r="E222" s="98" t="s">
        <v>208</v>
      </c>
      <c r="F222" s="98">
        <v>41797</v>
      </c>
      <c r="G222" s="31" t="s">
        <v>1460</v>
      </c>
      <c r="H222" s="126">
        <v>7</v>
      </c>
      <c r="I222" s="127" t="s">
        <v>166</v>
      </c>
      <c r="P222" s="35"/>
    </row>
    <row r="223" spans="1:16" s="34" customFormat="1" ht="10.5" customHeight="1" outlineLevel="2">
      <c r="A223" s="29">
        <v>6</v>
      </c>
      <c r="B223" s="30">
        <v>2014</v>
      </c>
      <c r="C223" s="31" t="s">
        <v>240</v>
      </c>
      <c r="D223" s="31" t="s">
        <v>390</v>
      </c>
      <c r="E223" s="98" t="s">
        <v>208</v>
      </c>
      <c r="F223" s="98">
        <v>41797</v>
      </c>
      <c r="G223" s="31" t="s">
        <v>1461</v>
      </c>
      <c r="H223" s="126">
        <v>10</v>
      </c>
      <c r="I223" s="127" t="s">
        <v>803</v>
      </c>
      <c r="P223" s="35"/>
    </row>
    <row r="224" spans="1:16" s="34" customFormat="1" ht="10.5" customHeight="1" outlineLevel="2">
      <c r="A224" s="29">
        <v>6</v>
      </c>
      <c r="B224" s="30">
        <v>2014</v>
      </c>
      <c r="C224" s="31" t="s">
        <v>240</v>
      </c>
      <c r="D224" s="31" t="s">
        <v>390</v>
      </c>
      <c r="E224" s="98" t="s">
        <v>208</v>
      </c>
      <c r="F224" s="98">
        <v>41797</v>
      </c>
      <c r="G224" s="31" t="s">
        <v>1462</v>
      </c>
      <c r="H224" s="126">
        <v>3</v>
      </c>
      <c r="I224" s="127" t="s">
        <v>136</v>
      </c>
      <c r="P224" s="35"/>
    </row>
    <row r="225" spans="1:16" s="34" customFormat="1" ht="10.5" customHeight="1" outlineLevel="2">
      <c r="A225" s="29">
        <v>6</v>
      </c>
      <c r="B225" s="30">
        <v>2014</v>
      </c>
      <c r="C225" s="31" t="s">
        <v>240</v>
      </c>
      <c r="D225" s="31" t="s">
        <v>390</v>
      </c>
      <c r="E225" s="98" t="s">
        <v>208</v>
      </c>
      <c r="F225" s="98">
        <v>41797</v>
      </c>
      <c r="G225" s="31" t="s">
        <v>1463</v>
      </c>
      <c r="H225" s="126">
        <v>10</v>
      </c>
      <c r="I225" s="127" t="s">
        <v>135</v>
      </c>
      <c r="P225" s="35"/>
    </row>
    <row r="226" spans="1:16" s="34" customFormat="1" ht="10.5" customHeight="1" outlineLevel="2">
      <c r="A226" s="29">
        <v>6</v>
      </c>
      <c r="B226" s="30">
        <v>2014</v>
      </c>
      <c r="C226" s="31" t="s">
        <v>240</v>
      </c>
      <c r="D226" s="31" t="s">
        <v>390</v>
      </c>
      <c r="E226" s="98" t="s">
        <v>1453</v>
      </c>
      <c r="F226" s="98">
        <v>41804</v>
      </c>
      <c r="G226" s="31" t="s">
        <v>1460</v>
      </c>
      <c r="H226" s="126">
        <v>15</v>
      </c>
      <c r="I226" s="127" t="s">
        <v>1464</v>
      </c>
      <c r="P226" s="35"/>
    </row>
    <row r="227" spans="1:16" s="62" customFormat="1" ht="10.5" customHeight="1" outlineLevel="2">
      <c r="A227" s="29">
        <v>6</v>
      </c>
      <c r="B227" s="30">
        <v>2014</v>
      </c>
      <c r="C227" s="31" t="s">
        <v>240</v>
      </c>
      <c r="D227" s="31" t="s">
        <v>390</v>
      </c>
      <c r="E227" s="98" t="s">
        <v>1453</v>
      </c>
      <c r="F227" s="98">
        <v>41804</v>
      </c>
      <c r="G227" s="31" t="s">
        <v>1461</v>
      </c>
      <c r="H227" s="126">
        <v>15</v>
      </c>
      <c r="I227" s="127" t="s">
        <v>1467</v>
      </c>
      <c r="P227" s="29"/>
    </row>
    <row r="228" spans="1:16" s="67" customFormat="1" ht="10.5" customHeight="1" outlineLevel="2">
      <c r="A228" s="29">
        <v>9</v>
      </c>
      <c r="B228" s="30">
        <v>2014</v>
      </c>
      <c r="C228" s="31" t="s">
        <v>240</v>
      </c>
      <c r="D228" s="31" t="s">
        <v>390</v>
      </c>
      <c r="E228" s="98" t="s">
        <v>268</v>
      </c>
      <c r="F228" s="98">
        <v>41896</v>
      </c>
      <c r="G228" s="31" t="s">
        <v>1592</v>
      </c>
      <c r="H228" s="126">
        <v>5</v>
      </c>
      <c r="I228" s="127" t="s">
        <v>326</v>
      </c>
      <c r="J228" s="52"/>
      <c r="K228" s="34"/>
      <c r="P228" s="76"/>
    </row>
    <row r="229" spans="1:16" s="34" customFormat="1" ht="10.5" customHeight="1" outlineLevel="2">
      <c r="A229" s="29">
        <v>6</v>
      </c>
      <c r="B229" s="30">
        <v>2014</v>
      </c>
      <c r="C229" s="31" t="s">
        <v>240</v>
      </c>
      <c r="D229" s="31" t="s">
        <v>390</v>
      </c>
      <c r="E229" s="98" t="s">
        <v>1453</v>
      </c>
      <c r="F229" s="98" t="s">
        <v>1465</v>
      </c>
      <c r="G229" s="31" t="s">
        <v>1463</v>
      </c>
      <c r="H229" s="126">
        <v>5</v>
      </c>
      <c r="I229" s="127" t="s">
        <v>1466</v>
      </c>
      <c r="P229" s="35"/>
    </row>
    <row r="230" spans="1:16" s="34" customFormat="1" ht="10.5" customHeight="1" outlineLevel="1">
      <c r="A230" s="29"/>
      <c r="B230" s="30"/>
      <c r="C230" s="31"/>
      <c r="D230" s="31" t="s">
        <v>391</v>
      </c>
      <c r="E230" s="98"/>
      <c r="F230" s="98"/>
      <c r="G230" s="31"/>
      <c r="H230" s="126">
        <f>SUBTOTAL(9,H217:H229)</f>
        <v>101</v>
      </c>
      <c r="I230" s="127"/>
      <c r="P230" s="35"/>
    </row>
    <row r="231" spans="1:16" s="19" customFormat="1" ht="10.5" customHeight="1" outlineLevel="2">
      <c r="A231" s="14">
        <v>3</v>
      </c>
      <c r="B231" s="14">
        <v>2013</v>
      </c>
      <c r="C231" s="20" t="s">
        <v>262</v>
      </c>
      <c r="D231" s="21" t="s">
        <v>1050</v>
      </c>
      <c r="E231" s="20" t="s">
        <v>260</v>
      </c>
      <c r="F231" s="21">
        <v>41349</v>
      </c>
      <c r="G231" s="20" t="s">
        <v>1054</v>
      </c>
      <c r="H231" s="14">
        <v>5</v>
      </c>
      <c r="I231" s="20" t="s">
        <v>263</v>
      </c>
      <c r="J231" s="19" t="s">
        <v>1720</v>
      </c>
      <c r="P231" s="208"/>
    </row>
    <row r="232" spans="1:16" s="19" customFormat="1" ht="10.5" customHeight="1" outlineLevel="2">
      <c r="A232" s="195">
        <v>6</v>
      </c>
      <c r="B232" s="14">
        <v>2013</v>
      </c>
      <c r="C232" s="20" t="s">
        <v>262</v>
      </c>
      <c r="D232" s="21" t="s">
        <v>1050</v>
      </c>
      <c r="E232" s="20" t="s">
        <v>270</v>
      </c>
      <c r="F232" s="21">
        <v>41455</v>
      </c>
      <c r="G232" s="20" t="s">
        <v>1090</v>
      </c>
      <c r="H232" s="14">
        <v>5</v>
      </c>
      <c r="I232" s="20" t="s">
        <v>263</v>
      </c>
      <c r="P232" s="208"/>
    </row>
    <row r="233" spans="1:16" s="19" customFormat="1" ht="10.5" customHeight="1" outlineLevel="2">
      <c r="A233" s="195">
        <v>10</v>
      </c>
      <c r="B233" s="46">
        <v>2013</v>
      </c>
      <c r="C233" s="20" t="s">
        <v>262</v>
      </c>
      <c r="D233" s="20" t="s">
        <v>1050</v>
      </c>
      <c r="E233" s="21" t="s">
        <v>286</v>
      </c>
      <c r="F233" s="21">
        <v>41560</v>
      </c>
      <c r="G233" s="20" t="s">
        <v>1091</v>
      </c>
      <c r="H233" s="14">
        <v>10</v>
      </c>
      <c r="I233" s="20" t="s">
        <v>312</v>
      </c>
      <c r="P233" s="208"/>
    </row>
    <row r="234" spans="1:16" s="19" customFormat="1" ht="10.5" customHeight="1" outlineLevel="2">
      <c r="A234" s="195">
        <v>10</v>
      </c>
      <c r="B234" s="46">
        <v>2013</v>
      </c>
      <c r="C234" s="20" t="s">
        <v>262</v>
      </c>
      <c r="D234" s="20" t="s">
        <v>1050</v>
      </c>
      <c r="E234" s="21" t="s">
        <v>266</v>
      </c>
      <c r="F234" s="21">
        <v>41574</v>
      </c>
      <c r="G234" s="20" t="s">
        <v>1091</v>
      </c>
      <c r="H234" s="14">
        <v>5</v>
      </c>
      <c r="I234" s="20" t="s">
        <v>328</v>
      </c>
      <c r="P234" s="208"/>
    </row>
    <row r="235" spans="1:16" s="19" customFormat="1" ht="10.5" customHeight="1" outlineLevel="2">
      <c r="A235" s="64">
        <v>3</v>
      </c>
      <c r="B235" s="64">
        <v>2014</v>
      </c>
      <c r="C235" s="197" t="s">
        <v>262</v>
      </c>
      <c r="D235" s="198" t="s">
        <v>1050</v>
      </c>
      <c r="E235" s="197" t="s">
        <v>260</v>
      </c>
      <c r="F235" s="198">
        <v>41713</v>
      </c>
      <c r="G235" s="197" t="s">
        <v>1394</v>
      </c>
      <c r="H235" s="64">
        <v>5</v>
      </c>
      <c r="I235" s="197" t="s">
        <v>263</v>
      </c>
      <c r="P235" s="208"/>
    </row>
    <row r="236" spans="1:16" s="19" customFormat="1" ht="10.5" customHeight="1" outlineLevel="2">
      <c r="A236" s="64">
        <v>3</v>
      </c>
      <c r="B236" s="64">
        <v>2014</v>
      </c>
      <c r="C236" s="197" t="s">
        <v>262</v>
      </c>
      <c r="D236" s="198" t="s">
        <v>1050</v>
      </c>
      <c r="E236" s="197" t="s">
        <v>270</v>
      </c>
      <c r="F236" s="198">
        <v>41728</v>
      </c>
      <c r="G236" s="197" t="s">
        <v>1394</v>
      </c>
      <c r="H236" s="64">
        <v>5</v>
      </c>
      <c r="I236" s="197" t="s">
        <v>263</v>
      </c>
      <c r="P236" s="208"/>
    </row>
    <row r="237" spans="1:16" s="19" customFormat="1" ht="10.5" customHeight="1" outlineLevel="1">
      <c r="A237" s="64"/>
      <c r="B237" s="64"/>
      <c r="C237" s="197"/>
      <c r="D237" s="198" t="s">
        <v>1051</v>
      </c>
      <c r="E237" s="197"/>
      <c r="F237" s="198"/>
      <c r="G237" s="197"/>
      <c r="H237" s="64">
        <f>SUBTOTAL(9,H231:H236)</f>
        <v>35</v>
      </c>
      <c r="I237" s="197"/>
      <c r="P237" s="208"/>
    </row>
    <row r="238" spans="1:16" s="34" customFormat="1" ht="10.5" customHeight="1" outlineLevel="2">
      <c r="A238" s="29">
        <v>6</v>
      </c>
      <c r="B238" s="30">
        <v>2014</v>
      </c>
      <c r="C238" s="31" t="s">
        <v>262</v>
      </c>
      <c r="D238" s="31" t="s">
        <v>1468</v>
      </c>
      <c r="E238" s="98" t="s">
        <v>208</v>
      </c>
      <c r="F238" s="98">
        <v>41797</v>
      </c>
      <c r="G238" s="31" t="s">
        <v>1469</v>
      </c>
      <c r="H238" s="126">
        <v>3</v>
      </c>
      <c r="I238" s="127" t="s">
        <v>212</v>
      </c>
      <c r="P238" s="35"/>
    </row>
    <row r="239" spans="1:16" s="34" customFormat="1" ht="10.5" customHeight="1" outlineLevel="1">
      <c r="A239" s="29"/>
      <c r="B239" s="30"/>
      <c r="C239" s="31"/>
      <c r="D239" s="31" t="s">
        <v>1470</v>
      </c>
      <c r="E239" s="98"/>
      <c r="F239" s="98"/>
      <c r="G239" s="31"/>
      <c r="H239" s="126">
        <f>SUBTOTAL(9,H238:H238)</f>
        <v>3</v>
      </c>
      <c r="I239" s="127"/>
      <c r="P239" s="35"/>
    </row>
    <row r="240" spans="1:16" s="34" customFormat="1" ht="10.5" customHeight="1" outlineLevel="2">
      <c r="A240" s="36">
        <v>3</v>
      </c>
      <c r="B240" s="36">
        <v>2013</v>
      </c>
      <c r="C240" s="38" t="s">
        <v>240</v>
      </c>
      <c r="D240" s="45" t="s">
        <v>124</v>
      </c>
      <c r="E240" s="38" t="s">
        <v>260</v>
      </c>
      <c r="F240" s="45">
        <v>41349</v>
      </c>
      <c r="G240" s="38" t="s">
        <v>1055</v>
      </c>
      <c r="H240" s="36">
        <v>5</v>
      </c>
      <c r="I240" s="38" t="s">
        <v>241</v>
      </c>
      <c r="P240" s="35"/>
    </row>
    <row r="241" spans="1:16" s="34" customFormat="1" ht="10.5" customHeight="1" outlineLevel="2">
      <c r="A241" s="36">
        <v>6</v>
      </c>
      <c r="B241" s="36">
        <v>2013</v>
      </c>
      <c r="C241" s="45" t="s">
        <v>240</v>
      </c>
      <c r="D241" s="38" t="s">
        <v>124</v>
      </c>
      <c r="E241" s="38" t="s">
        <v>208</v>
      </c>
      <c r="F241" s="45">
        <v>41434</v>
      </c>
      <c r="G241" s="38" t="s">
        <v>1092</v>
      </c>
      <c r="H241" s="36">
        <v>3</v>
      </c>
      <c r="I241" s="38" t="s">
        <v>173</v>
      </c>
      <c r="P241" s="35"/>
    </row>
    <row r="242" spans="1:16" s="34" customFormat="1" ht="10.5" customHeight="1" outlineLevel="2">
      <c r="A242" s="49">
        <v>6</v>
      </c>
      <c r="B242" s="36">
        <v>2013</v>
      </c>
      <c r="C242" s="45" t="s">
        <v>240</v>
      </c>
      <c r="D242" s="38" t="s">
        <v>124</v>
      </c>
      <c r="E242" s="38" t="s">
        <v>208</v>
      </c>
      <c r="F242" s="45">
        <v>41434</v>
      </c>
      <c r="G242" s="38" t="s">
        <v>1093</v>
      </c>
      <c r="H242" s="36">
        <v>3</v>
      </c>
      <c r="I242" s="38" t="s">
        <v>806</v>
      </c>
      <c r="P242" s="35"/>
    </row>
    <row r="243" spans="1:16" s="34" customFormat="1" ht="10.5" customHeight="1" outlineLevel="2">
      <c r="A243" s="36">
        <v>10</v>
      </c>
      <c r="B243" s="36">
        <v>2013</v>
      </c>
      <c r="C243" s="45" t="s">
        <v>240</v>
      </c>
      <c r="D243" s="38" t="s">
        <v>124</v>
      </c>
      <c r="E243" s="38" t="s">
        <v>266</v>
      </c>
      <c r="F243" s="45">
        <v>41574</v>
      </c>
      <c r="G243" s="38" t="s">
        <v>1092</v>
      </c>
      <c r="H243" s="36">
        <v>5</v>
      </c>
      <c r="I243" s="38" t="s">
        <v>267</v>
      </c>
      <c r="P243" s="35"/>
    </row>
    <row r="244" spans="1:16" s="34" customFormat="1" ht="10.5" customHeight="1" outlineLevel="2">
      <c r="A244" s="29">
        <v>2</v>
      </c>
      <c r="B244" s="29">
        <v>2014</v>
      </c>
      <c r="C244" s="98" t="s">
        <v>240</v>
      </c>
      <c r="D244" s="31" t="s">
        <v>124</v>
      </c>
      <c r="E244" s="31" t="s">
        <v>257</v>
      </c>
      <c r="F244" s="98">
        <v>41686</v>
      </c>
      <c r="G244" s="31" t="s">
        <v>1321</v>
      </c>
      <c r="H244" s="29">
        <v>10</v>
      </c>
      <c r="I244" s="31" t="s">
        <v>252</v>
      </c>
      <c r="P244" s="35"/>
    </row>
    <row r="245" spans="1:16" s="34" customFormat="1" ht="10.5" customHeight="1" outlineLevel="2">
      <c r="A245" s="29">
        <v>6</v>
      </c>
      <c r="B245" s="30">
        <v>2014</v>
      </c>
      <c r="C245" s="31" t="s">
        <v>240</v>
      </c>
      <c r="D245" s="31" t="s">
        <v>124</v>
      </c>
      <c r="E245" s="98" t="s">
        <v>208</v>
      </c>
      <c r="F245" s="98">
        <v>41797</v>
      </c>
      <c r="G245" s="31" t="s">
        <v>1471</v>
      </c>
      <c r="H245" s="126">
        <v>3</v>
      </c>
      <c r="I245" s="127" t="s">
        <v>147</v>
      </c>
      <c r="P245" s="35"/>
    </row>
    <row r="246" spans="1:16" s="34" customFormat="1" ht="10.5" customHeight="1" outlineLevel="2">
      <c r="A246" s="29">
        <v>6</v>
      </c>
      <c r="B246" s="30">
        <v>2014</v>
      </c>
      <c r="C246" s="31" t="s">
        <v>240</v>
      </c>
      <c r="D246" s="31" t="s">
        <v>124</v>
      </c>
      <c r="E246" s="98" t="s">
        <v>208</v>
      </c>
      <c r="F246" s="98">
        <v>41797</v>
      </c>
      <c r="G246" s="31" t="s">
        <v>1472</v>
      </c>
      <c r="H246" s="126">
        <v>10</v>
      </c>
      <c r="I246" s="127" t="s">
        <v>140</v>
      </c>
      <c r="P246" s="35"/>
    </row>
    <row r="247" spans="1:16" s="34" customFormat="1" ht="10.5" customHeight="1" outlineLevel="2">
      <c r="A247" s="29">
        <v>6</v>
      </c>
      <c r="B247" s="30">
        <v>2014</v>
      </c>
      <c r="C247" s="31" t="s">
        <v>240</v>
      </c>
      <c r="D247" s="31" t="s">
        <v>124</v>
      </c>
      <c r="E247" s="98" t="s">
        <v>208</v>
      </c>
      <c r="F247" s="98">
        <v>41797</v>
      </c>
      <c r="G247" s="31" t="s">
        <v>1473</v>
      </c>
      <c r="H247" s="126">
        <v>10</v>
      </c>
      <c r="I247" s="127" t="s">
        <v>169</v>
      </c>
      <c r="P247" s="35"/>
    </row>
    <row r="248" spans="1:16" s="127" customFormat="1" ht="10.5" customHeight="1" outlineLevel="2">
      <c r="A248" s="29">
        <v>6</v>
      </c>
      <c r="B248" s="30">
        <v>2014</v>
      </c>
      <c r="C248" s="31" t="s">
        <v>240</v>
      </c>
      <c r="D248" s="31" t="s">
        <v>124</v>
      </c>
      <c r="E248" s="98" t="s">
        <v>1453</v>
      </c>
      <c r="F248" s="98">
        <v>41804</v>
      </c>
      <c r="G248" s="31" t="s">
        <v>1473</v>
      </c>
      <c r="H248" s="126">
        <v>5</v>
      </c>
      <c r="I248" s="127" t="s">
        <v>1474</v>
      </c>
      <c r="P248" s="126"/>
    </row>
    <row r="249" spans="1:16" s="34" customFormat="1" ht="10.5" customHeight="1" outlineLevel="2">
      <c r="A249" s="29">
        <v>6</v>
      </c>
      <c r="B249" s="30">
        <v>2014</v>
      </c>
      <c r="C249" s="31" t="s">
        <v>240</v>
      </c>
      <c r="D249" s="31" t="s">
        <v>124</v>
      </c>
      <c r="E249" s="98" t="s">
        <v>1453</v>
      </c>
      <c r="F249" s="98">
        <v>41804</v>
      </c>
      <c r="G249" s="31" t="s">
        <v>1472</v>
      </c>
      <c r="H249" s="126">
        <v>10</v>
      </c>
      <c r="I249" s="127" t="s">
        <v>1475</v>
      </c>
      <c r="P249" s="35"/>
    </row>
    <row r="250" spans="1:16" s="34" customFormat="1" ht="10.5" customHeight="1" outlineLevel="2">
      <c r="A250" s="29">
        <v>10</v>
      </c>
      <c r="B250" s="29">
        <v>2014</v>
      </c>
      <c r="C250" s="31" t="s">
        <v>240</v>
      </c>
      <c r="D250" s="98" t="s">
        <v>124</v>
      </c>
      <c r="E250" s="31" t="s">
        <v>286</v>
      </c>
      <c r="F250" s="131">
        <v>41924</v>
      </c>
      <c r="G250" s="31" t="s">
        <v>1607</v>
      </c>
      <c r="H250" s="29">
        <v>10</v>
      </c>
      <c r="I250" s="62" t="s">
        <v>311</v>
      </c>
      <c r="P250" s="35"/>
    </row>
    <row r="251" spans="1:16" s="34" customFormat="1" ht="10.5" customHeight="1" outlineLevel="2">
      <c r="A251" s="29">
        <v>10</v>
      </c>
      <c r="B251" s="29">
        <v>2014</v>
      </c>
      <c r="C251" s="31" t="s">
        <v>240</v>
      </c>
      <c r="D251" s="98" t="s">
        <v>124</v>
      </c>
      <c r="E251" s="31" t="s">
        <v>266</v>
      </c>
      <c r="F251" s="131">
        <v>41938</v>
      </c>
      <c r="G251" s="31" t="s">
        <v>1693</v>
      </c>
      <c r="H251" s="29">
        <v>5</v>
      </c>
      <c r="I251" s="62" t="s">
        <v>241</v>
      </c>
      <c r="P251" s="35"/>
    </row>
    <row r="252" spans="1:16" s="34" customFormat="1" ht="10.5" customHeight="1" outlineLevel="1">
      <c r="A252" s="29"/>
      <c r="B252" s="29"/>
      <c r="C252" s="31"/>
      <c r="D252" s="98" t="s">
        <v>125</v>
      </c>
      <c r="E252" s="31"/>
      <c r="F252" s="131"/>
      <c r="G252" s="31"/>
      <c r="H252" s="29">
        <f>SUBTOTAL(9,H240:H251)</f>
        <v>79</v>
      </c>
      <c r="I252" s="62"/>
      <c r="P252" s="35"/>
    </row>
    <row r="253" spans="1:16" s="34" customFormat="1" ht="10.5" customHeight="1" outlineLevel="2">
      <c r="A253" s="29">
        <v>5</v>
      </c>
      <c r="B253" s="30">
        <v>2014</v>
      </c>
      <c r="C253" s="31" t="s">
        <v>239</v>
      </c>
      <c r="D253" s="31" t="s">
        <v>302</v>
      </c>
      <c r="E253" s="98" t="s">
        <v>261</v>
      </c>
      <c r="F253" s="98">
        <v>41790</v>
      </c>
      <c r="G253" s="31" t="s">
        <v>1477</v>
      </c>
      <c r="H253" s="126">
        <v>5</v>
      </c>
      <c r="I253" s="127" t="s">
        <v>249</v>
      </c>
      <c r="P253" s="35"/>
    </row>
    <row r="254" spans="1:16" s="34" customFormat="1" ht="10.5" customHeight="1" outlineLevel="2">
      <c r="A254" s="29">
        <v>6</v>
      </c>
      <c r="B254" s="30">
        <v>2014</v>
      </c>
      <c r="C254" s="31" t="s">
        <v>239</v>
      </c>
      <c r="D254" s="31" t="s">
        <v>302</v>
      </c>
      <c r="E254" s="98" t="s">
        <v>208</v>
      </c>
      <c r="F254" s="98">
        <v>41797</v>
      </c>
      <c r="G254" s="31" t="s">
        <v>1476</v>
      </c>
      <c r="H254" s="126">
        <v>10</v>
      </c>
      <c r="I254" s="127" t="s">
        <v>164</v>
      </c>
      <c r="P254" s="35"/>
    </row>
    <row r="255" spans="1:16" s="34" customFormat="1" ht="10.5" customHeight="1" outlineLevel="2">
      <c r="A255" s="29">
        <v>6</v>
      </c>
      <c r="B255" s="30">
        <v>2014</v>
      </c>
      <c r="C255" s="31" t="s">
        <v>239</v>
      </c>
      <c r="D255" s="31" t="s">
        <v>302</v>
      </c>
      <c r="E255" s="98" t="s">
        <v>208</v>
      </c>
      <c r="F255" s="98">
        <v>41797</v>
      </c>
      <c r="G255" s="31" t="s">
        <v>1477</v>
      </c>
      <c r="H255" s="126">
        <v>10</v>
      </c>
      <c r="I255" s="127" t="s">
        <v>152</v>
      </c>
      <c r="P255" s="35"/>
    </row>
    <row r="256" spans="1:16" s="34" customFormat="1" ht="10.5" customHeight="1" outlineLevel="2">
      <c r="A256" s="29">
        <v>6</v>
      </c>
      <c r="B256" s="30">
        <v>2014</v>
      </c>
      <c r="C256" s="31" t="s">
        <v>239</v>
      </c>
      <c r="D256" s="31" t="s">
        <v>302</v>
      </c>
      <c r="E256" s="98" t="s">
        <v>1453</v>
      </c>
      <c r="F256" s="98">
        <v>41804</v>
      </c>
      <c r="G256" s="31" t="s">
        <v>1477</v>
      </c>
      <c r="H256" s="126">
        <v>15</v>
      </c>
      <c r="I256" s="127" t="s">
        <v>1478</v>
      </c>
      <c r="P256" s="35"/>
    </row>
    <row r="257" spans="1:16" s="34" customFormat="1" ht="10.5" customHeight="1" outlineLevel="1">
      <c r="A257" s="29"/>
      <c r="B257" s="30"/>
      <c r="C257" s="31"/>
      <c r="D257" s="31" t="s">
        <v>303</v>
      </c>
      <c r="E257" s="98"/>
      <c r="F257" s="98"/>
      <c r="G257" s="31"/>
      <c r="H257" s="126">
        <f>SUBTOTAL(9,H253:H256)</f>
        <v>40</v>
      </c>
      <c r="I257" s="127"/>
      <c r="P257" s="35"/>
    </row>
    <row r="258" spans="1:16" s="34" customFormat="1" ht="10.5" customHeight="1" outlineLevel="2">
      <c r="A258" s="29">
        <v>11</v>
      </c>
      <c r="B258" s="30">
        <v>2014</v>
      </c>
      <c r="C258" s="31" t="s">
        <v>239</v>
      </c>
      <c r="D258" s="31" t="s">
        <v>731</v>
      </c>
      <c r="E258" s="98" t="s">
        <v>123</v>
      </c>
      <c r="F258" s="98">
        <v>41951</v>
      </c>
      <c r="G258" s="31" t="s">
        <v>1702</v>
      </c>
      <c r="H258" s="126">
        <v>5</v>
      </c>
      <c r="I258" s="127" t="s">
        <v>329</v>
      </c>
      <c r="P258" s="35"/>
    </row>
    <row r="259" spans="1:16" s="34" customFormat="1" ht="10.5" customHeight="1" outlineLevel="1">
      <c r="A259" s="29"/>
      <c r="B259" s="30"/>
      <c r="C259" s="31"/>
      <c r="D259" s="31" t="s">
        <v>732</v>
      </c>
      <c r="E259" s="98"/>
      <c r="F259" s="98"/>
      <c r="G259" s="31"/>
      <c r="H259" s="126">
        <f>SUBTOTAL(9,H258:H258)</f>
        <v>5</v>
      </c>
      <c r="I259" s="127"/>
      <c r="P259" s="35"/>
    </row>
    <row r="260" spans="1:16" s="34" customFormat="1" ht="10.5" customHeight="1" outlineLevel="2">
      <c r="A260" s="128">
        <v>2</v>
      </c>
      <c r="B260" s="37">
        <v>2013</v>
      </c>
      <c r="C260" s="38" t="s">
        <v>296</v>
      </c>
      <c r="D260" s="38" t="s">
        <v>959</v>
      </c>
      <c r="E260" s="45" t="s">
        <v>189</v>
      </c>
      <c r="F260" s="45">
        <v>41322</v>
      </c>
      <c r="G260" s="38" t="s">
        <v>960</v>
      </c>
      <c r="H260" s="36">
        <v>10</v>
      </c>
      <c r="I260" s="38" t="s">
        <v>252</v>
      </c>
      <c r="P260" s="35"/>
    </row>
    <row r="261" spans="1:16" s="34" customFormat="1" ht="10.5" customHeight="1" outlineLevel="2">
      <c r="A261" s="36">
        <v>6</v>
      </c>
      <c r="B261" s="36">
        <v>2013</v>
      </c>
      <c r="C261" s="45" t="s">
        <v>296</v>
      </c>
      <c r="D261" s="38" t="s">
        <v>959</v>
      </c>
      <c r="E261" s="38" t="s">
        <v>208</v>
      </c>
      <c r="F261" s="45">
        <v>41434</v>
      </c>
      <c r="G261" s="38" t="s">
        <v>1094</v>
      </c>
      <c r="H261" s="36">
        <v>3</v>
      </c>
      <c r="I261" s="38" t="s">
        <v>213</v>
      </c>
      <c r="P261" s="35"/>
    </row>
    <row r="262" spans="1:16" s="34" customFormat="1" ht="10.5" customHeight="1" outlineLevel="2">
      <c r="A262" s="36">
        <v>9</v>
      </c>
      <c r="B262" s="36">
        <v>2013</v>
      </c>
      <c r="C262" s="45" t="s">
        <v>296</v>
      </c>
      <c r="D262" s="38" t="s">
        <v>959</v>
      </c>
      <c r="E262" s="38" t="s">
        <v>337</v>
      </c>
      <c r="F262" s="45">
        <v>41546</v>
      </c>
      <c r="G262" s="38" t="s">
        <v>1274</v>
      </c>
      <c r="H262" s="36">
        <v>5</v>
      </c>
      <c r="I262" s="38" t="s">
        <v>330</v>
      </c>
      <c r="P262" s="35"/>
    </row>
    <row r="263" spans="1:16" s="34" customFormat="1" ht="10.5" customHeight="1" outlineLevel="1">
      <c r="A263" s="36"/>
      <c r="B263" s="36"/>
      <c r="C263" s="45"/>
      <c r="D263" s="38" t="s">
        <v>961</v>
      </c>
      <c r="E263" s="38"/>
      <c r="F263" s="45"/>
      <c r="G263" s="38"/>
      <c r="H263" s="36">
        <f>SUBTOTAL(9,H260:H262)</f>
        <v>18</v>
      </c>
      <c r="I263" s="38"/>
      <c r="P263" s="35"/>
    </row>
    <row r="264" spans="1:16" s="34" customFormat="1" ht="10.5" customHeight="1" outlineLevel="2">
      <c r="A264" s="138">
        <v>3</v>
      </c>
      <c r="B264" s="30">
        <v>2014</v>
      </c>
      <c r="C264" s="31" t="s">
        <v>262</v>
      </c>
      <c r="D264" s="31" t="s">
        <v>1245</v>
      </c>
      <c r="E264" s="98" t="s">
        <v>246</v>
      </c>
      <c r="F264" s="98">
        <v>41714</v>
      </c>
      <c r="G264" s="31" t="s">
        <v>1413</v>
      </c>
      <c r="H264" s="29">
        <v>5</v>
      </c>
      <c r="I264" s="31" t="s">
        <v>263</v>
      </c>
      <c r="P264" s="35"/>
    </row>
    <row r="265" spans="1:16" s="34" customFormat="1" ht="10.5" customHeight="1" outlineLevel="1">
      <c r="A265" s="138"/>
      <c r="B265" s="30"/>
      <c r="C265" s="31"/>
      <c r="D265" s="31" t="s">
        <v>1246</v>
      </c>
      <c r="E265" s="98"/>
      <c r="F265" s="98"/>
      <c r="G265" s="31"/>
      <c r="H265" s="29">
        <f>SUBTOTAL(9,H264:H264)</f>
        <v>5</v>
      </c>
      <c r="I265" s="31"/>
      <c r="P265" s="35"/>
    </row>
    <row r="266" spans="1:16" s="62" customFormat="1" ht="10.5" customHeight="1" outlineLevel="2">
      <c r="A266" s="29">
        <v>10</v>
      </c>
      <c r="B266" s="29">
        <v>2014</v>
      </c>
      <c r="C266" s="62" t="s">
        <v>262</v>
      </c>
      <c r="D266" s="98" t="s">
        <v>1608</v>
      </c>
      <c r="E266" s="31" t="s">
        <v>286</v>
      </c>
      <c r="F266" s="131">
        <v>41924</v>
      </c>
      <c r="G266" s="31" t="s">
        <v>1609</v>
      </c>
      <c r="H266" s="29">
        <v>7</v>
      </c>
      <c r="I266" s="62" t="s">
        <v>45</v>
      </c>
      <c r="P266" s="29"/>
    </row>
    <row r="267" spans="1:16" s="62" customFormat="1" ht="10.5" customHeight="1" outlineLevel="1">
      <c r="A267" s="29"/>
      <c r="B267" s="29"/>
      <c r="D267" s="98" t="s">
        <v>1610</v>
      </c>
      <c r="E267" s="31"/>
      <c r="F267" s="131"/>
      <c r="G267" s="31"/>
      <c r="H267" s="29">
        <f>SUBTOTAL(9,H266:H266)</f>
        <v>7</v>
      </c>
      <c r="P267" s="29"/>
    </row>
    <row r="268" spans="1:16" s="34" customFormat="1" ht="10.5" customHeight="1" outlineLevel="2">
      <c r="A268" s="42">
        <v>3</v>
      </c>
      <c r="B268" s="55">
        <v>2012</v>
      </c>
      <c r="C268" s="57" t="s">
        <v>296</v>
      </c>
      <c r="D268" s="65" t="s">
        <v>734</v>
      </c>
      <c r="E268" s="57" t="s">
        <v>265</v>
      </c>
      <c r="F268" s="65">
        <v>40986</v>
      </c>
      <c r="G268" s="57" t="s">
        <v>735</v>
      </c>
      <c r="H268" s="55">
        <v>5</v>
      </c>
      <c r="I268" s="57" t="s">
        <v>263</v>
      </c>
      <c r="P268" s="35"/>
    </row>
    <row r="269" spans="1:16" s="34" customFormat="1" ht="10.5" customHeight="1" outlineLevel="1">
      <c r="A269" s="42"/>
      <c r="B269" s="55"/>
      <c r="C269" s="57"/>
      <c r="D269" s="65" t="s">
        <v>736</v>
      </c>
      <c r="E269" s="57"/>
      <c r="F269" s="65"/>
      <c r="G269" s="57"/>
      <c r="H269" s="55">
        <f>SUBTOTAL(9,H268:H268)</f>
        <v>5</v>
      </c>
      <c r="I269" s="57"/>
      <c r="P269" s="35"/>
    </row>
    <row r="270" spans="1:16" s="34" customFormat="1" ht="10.5" customHeight="1" outlineLevel="2">
      <c r="A270" s="42">
        <v>3</v>
      </c>
      <c r="B270" s="55">
        <v>2012</v>
      </c>
      <c r="C270" s="57" t="s">
        <v>296</v>
      </c>
      <c r="D270" s="65" t="s">
        <v>204</v>
      </c>
      <c r="E270" s="57" t="s">
        <v>259</v>
      </c>
      <c r="F270" s="65">
        <v>40979</v>
      </c>
      <c r="G270" s="57" t="s">
        <v>729</v>
      </c>
      <c r="H270" s="55">
        <v>5</v>
      </c>
      <c r="I270" s="57" t="s">
        <v>348</v>
      </c>
      <c r="P270" s="35"/>
    </row>
    <row r="271" spans="1:16" s="34" customFormat="1" ht="10.5" customHeight="1" outlineLevel="2">
      <c r="A271" s="129">
        <v>3</v>
      </c>
      <c r="B271" s="55">
        <v>2012</v>
      </c>
      <c r="C271" s="57" t="s">
        <v>296</v>
      </c>
      <c r="D271" s="65" t="s">
        <v>204</v>
      </c>
      <c r="E271" s="57" t="s">
        <v>265</v>
      </c>
      <c r="F271" s="65">
        <v>40986</v>
      </c>
      <c r="G271" s="57" t="s">
        <v>733</v>
      </c>
      <c r="H271" s="55">
        <v>5</v>
      </c>
      <c r="I271" s="57" t="s">
        <v>348</v>
      </c>
      <c r="P271" s="35"/>
    </row>
    <row r="272" spans="1:16" s="34" customFormat="1" ht="10.5" customHeight="1" outlineLevel="1">
      <c r="A272" s="129"/>
      <c r="B272" s="55"/>
      <c r="C272" s="57"/>
      <c r="D272" s="65" t="s">
        <v>205</v>
      </c>
      <c r="E272" s="57"/>
      <c r="F272" s="65"/>
      <c r="G272" s="57"/>
      <c r="H272" s="55">
        <f>SUBTOTAL(9,H270:H271)</f>
        <v>10</v>
      </c>
      <c r="I272" s="57"/>
      <c r="P272" s="35"/>
    </row>
    <row r="273" spans="1:16" s="216" customFormat="1" ht="10.5" customHeight="1" outlineLevel="2">
      <c r="A273" s="210">
        <v>2</v>
      </c>
      <c r="B273" s="211">
        <v>2012</v>
      </c>
      <c r="C273" s="212" t="s">
        <v>240</v>
      </c>
      <c r="D273" s="212" t="s">
        <v>368</v>
      </c>
      <c r="E273" s="213" t="s">
        <v>261</v>
      </c>
      <c r="F273" s="213">
        <v>40943</v>
      </c>
      <c r="G273" s="212" t="s">
        <v>452</v>
      </c>
      <c r="H273" s="214">
        <v>10</v>
      </c>
      <c r="I273" s="212" t="s">
        <v>267</v>
      </c>
      <c r="J273" s="215" t="s">
        <v>1721</v>
      </c>
      <c r="P273" s="217"/>
    </row>
    <row r="274" spans="1:16" s="216" customFormat="1" ht="10.5" customHeight="1" outlineLevel="2">
      <c r="A274" s="210">
        <v>7</v>
      </c>
      <c r="B274" s="211">
        <v>2012</v>
      </c>
      <c r="C274" s="212" t="s">
        <v>240</v>
      </c>
      <c r="D274" s="212" t="s">
        <v>368</v>
      </c>
      <c r="E274" s="213" t="s">
        <v>270</v>
      </c>
      <c r="F274" s="213">
        <v>41091</v>
      </c>
      <c r="G274" s="212" t="s">
        <v>835</v>
      </c>
      <c r="H274" s="214">
        <v>5</v>
      </c>
      <c r="I274" s="212" t="s">
        <v>252</v>
      </c>
      <c r="P274" s="217"/>
    </row>
    <row r="275" spans="1:16" s="222" customFormat="1" ht="10.5" customHeight="1" outlineLevel="2">
      <c r="A275" s="218">
        <v>6</v>
      </c>
      <c r="B275" s="219">
        <v>2013</v>
      </c>
      <c r="C275" s="220" t="s">
        <v>240</v>
      </c>
      <c r="D275" s="220" t="s">
        <v>368</v>
      </c>
      <c r="E275" s="221" t="s">
        <v>1064</v>
      </c>
      <c r="F275" s="221">
        <v>41441</v>
      </c>
      <c r="G275" s="220" t="s">
        <v>1095</v>
      </c>
      <c r="H275" s="218">
        <v>10</v>
      </c>
      <c r="I275" s="220" t="s">
        <v>1096</v>
      </c>
      <c r="P275" s="223"/>
    </row>
    <row r="276" spans="1:16" s="222" customFormat="1" ht="10.5" customHeight="1" outlineLevel="1">
      <c r="A276" s="218"/>
      <c r="B276" s="219"/>
      <c r="C276" s="220"/>
      <c r="D276" s="220" t="s">
        <v>369</v>
      </c>
      <c r="E276" s="221"/>
      <c r="F276" s="221"/>
      <c r="G276" s="220"/>
      <c r="H276" s="218">
        <f>SUBTOTAL(9,H273:H275)</f>
        <v>25</v>
      </c>
      <c r="I276" s="220"/>
      <c r="P276" s="223"/>
    </row>
    <row r="277" spans="1:16" s="127" customFormat="1" ht="10.5" customHeight="1" outlineLevel="2">
      <c r="A277" s="42">
        <v>8</v>
      </c>
      <c r="B277" s="56">
        <v>2012</v>
      </c>
      <c r="C277" s="57" t="s">
        <v>262</v>
      </c>
      <c r="D277" s="57" t="s">
        <v>862</v>
      </c>
      <c r="E277" s="65" t="s">
        <v>337</v>
      </c>
      <c r="F277" s="65">
        <v>41182</v>
      </c>
      <c r="G277" s="57" t="s">
        <v>863</v>
      </c>
      <c r="H277" s="55">
        <v>5</v>
      </c>
      <c r="I277" s="57" t="s">
        <v>328</v>
      </c>
      <c r="P277" s="126"/>
    </row>
    <row r="278" spans="1:16" s="34" customFormat="1" ht="10.5" customHeight="1" outlineLevel="2">
      <c r="A278" s="42">
        <v>10</v>
      </c>
      <c r="B278" s="43">
        <v>2012</v>
      </c>
      <c r="C278" s="44" t="s">
        <v>262</v>
      </c>
      <c r="D278" s="44" t="s">
        <v>862</v>
      </c>
      <c r="E278" s="53" t="s">
        <v>286</v>
      </c>
      <c r="F278" s="53">
        <v>41196</v>
      </c>
      <c r="G278" s="44" t="s">
        <v>863</v>
      </c>
      <c r="H278" s="42">
        <v>7</v>
      </c>
      <c r="I278" s="44" t="s">
        <v>457</v>
      </c>
      <c r="P278" s="35"/>
    </row>
    <row r="279" spans="1:16" s="34" customFormat="1" ht="10.5" customHeight="1" outlineLevel="2">
      <c r="A279" s="36">
        <v>2</v>
      </c>
      <c r="B279" s="37">
        <v>2013</v>
      </c>
      <c r="C279" s="38" t="s">
        <v>262</v>
      </c>
      <c r="D279" s="38" t="s">
        <v>862</v>
      </c>
      <c r="E279" s="45" t="s">
        <v>257</v>
      </c>
      <c r="F279" s="45">
        <v>41322</v>
      </c>
      <c r="G279" s="38" t="s">
        <v>962</v>
      </c>
      <c r="H279" s="36">
        <v>5</v>
      </c>
      <c r="I279" s="38" t="s">
        <v>263</v>
      </c>
      <c r="P279" s="35"/>
    </row>
    <row r="280" spans="1:16" s="34" customFormat="1" ht="10.5" customHeight="1" outlineLevel="1">
      <c r="A280" s="36"/>
      <c r="B280" s="37"/>
      <c r="C280" s="38"/>
      <c r="D280" s="38" t="s">
        <v>864</v>
      </c>
      <c r="E280" s="45"/>
      <c r="F280" s="45"/>
      <c r="G280" s="38"/>
      <c r="H280" s="36">
        <f>SUBTOTAL(9,H277:H279)</f>
        <v>17</v>
      </c>
      <c r="I280" s="38"/>
      <c r="P280" s="35"/>
    </row>
    <row r="281" spans="1:16" s="34" customFormat="1" ht="10.5" customHeight="1" outlineLevel="2">
      <c r="A281" s="128">
        <v>6</v>
      </c>
      <c r="B281" s="36">
        <v>2013</v>
      </c>
      <c r="C281" s="38" t="s">
        <v>239</v>
      </c>
      <c r="D281" s="45" t="s">
        <v>427</v>
      </c>
      <c r="E281" s="38" t="s">
        <v>1064</v>
      </c>
      <c r="F281" s="45">
        <v>41441</v>
      </c>
      <c r="G281" s="38" t="s">
        <v>1097</v>
      </c>
      <c r="H281" s="36">
        <v>15</v>
      </c>
      <c r="I281" s="38" t="s">
        <v>1098</v>
      </c>
      <c r="P281" s="35"/>
    </row>
    <row r="282" spans="1:16" s="34" customFormat="1" ht="10.5" customHeight="1" outlineLevel="2">
      <c r="A282" s="128">
        <v>6</v>
      </c>
      <c r="B282" s="36">
        <v>2013</v>
      </c>
      <c r="C282" s="38" t="s">
        <v>239</v>
      </c>
      <c r="D282" s="45" t="s">
        <v>427</v>
      </c>
      <c r="E282" s="38" t="s">
        <v>270</v>
      </c>
      <c r="F282" s="45">
        <v>41455</v>
      </c>
      <c r="G282" s="38" t="s">
        <v>1099</v>
      </c>
      <c r="H282" s="36">
        <v>5</v>
      </c>
      <c r="I282" s="38" t="s">
        <v>249</v>
      </c>
      <c r="P282" s="35"/>
    </row>
    <row r="283" spans="1:16" s="127" customFormat="1" ht="10.5" customHeight="1" outlineLevel="2">
      <c r="A283" s="29">
        <v>3</v>
      </c>
      <c r="B283" s="30">
        <v>2014</v>
      </c>
      <c r="C283" s="31" t="s">
        <v>239</v>
      </c>
      <c r="D283" s="32" t="s">
        <v>427</v>
      </c>
      <c r="E283" s="98" t="s">
        <v>290</v>
      </c>
      <c r="F283" s="98">
        <v>41700</v>
      </c>
      <c r="G283" s="31" t="s">
        <v>1097</v>
      </c>
      <c r="H283" s="29">
        <v>10</v>
      </c>
      <c r="I283" s="62" t="s">
        <v>13</v>
      </c>
      <c r="P283" s="126"/>
    </row>
    <row r="284" spans="1:16" s="34" customFormat="1" ht="10.5" customHeight="1" outlineLevel="2">
      <c r="A284" s="29">
        <v>3</v>
      </c>
      <c r="B284" s="30">
        <v>2014</v>
      </c>
      <c r="C284" s="31" t="s">
        <v>239</v>
      </c>
      <c r="D284" s="32" t="s">
        <v>427</v>
      </c>
      <c r="E284" s="98" t="s">
        <v>290</v>
      </c>
      <c r="F284" s="98">
        <v>41700</v>
      </c>
      <c r="G284" s="31" t="s">
        <v>1349</v>
      </c>
      <c r="H284" s="29">
        <v>7</v>
      </c>
      <c r="I284" s="62" t="s">
        <v>184</v>
      </c>
      <c r="P284" s="35"/>
    </row>
    <row r="285" spans="1:16" s="34" customFormat="1" ht="10.5" customHeight="1" outlineLevel="2">
      <c r="A285" s="29">
        <v>6</v>
      </c>
      <c r="B285" s="30">
        <v>2014</v>
      </c>
      <c r="C285" s="31" t="s">
        <v>239</v>
      </c>
      <c r="D285" s="31" t="s">
        <v>427</v>
      </c>
      <c r="E285" s="98" t="s">
        <v>208</v>
      </c>
      <c r="F285" s="98">
        <v>41797</v>
      </c>
      <c r="G285" s="31" t="s">
        <v>1482</v>
      </c>
      <c r="H285" s="126">
        <v>7</v>
      </c>
      <c r="I285" s="127" t="s">
        <v>134</v>
      </c>
      <c r="P285" s="35"/>
    </row>
    <row r="286" spans="1:16" s="34" customFormat="1" ht="10.5" customHeight="1" outlineLevel="2">
      <c r="A286" s="29">
        <v>6</v>
      </c>
      <c r="B286" s="30">
        <v>2014</v>
      </c>
      <c r="C286" s="31" t="s">
        <v>239</v>
      </c>
      <c r="D286" s="31" t="s">
        <v>427</v>
      </c>
      <c r="E286" s="98" t="s">
        <v>1453</v>
      </c>
      <c r="F286" s="98">
        <v>41804</v>
      </c>
      <c r="G286" s="31" t="s">
        <v>1482</v>
      </c>
      <c r="H286" s="126">
        <v>5</v>
      </c>
      <c r="I286" s="127" t="s">
        <v>1483</v>
      </c>
      <c r="P286" s="35"/>
    </row>
    <row r="287" spans="1:16" s="34" customFormat="1" ht="10.5" customHeight="1" outlineLevel="1">
      <c r="A287" s="29"/>
      <c r="B287" s="30"/>
      <c r="C287" s="31"/>
      <c r="D287" s="31" t="s">
        <v>428</v>
      </c>
      <c r="E287" s="98"/>
      <c r="F287" s="98"/>
      <c r="G287" s="31"/>
      <c r="H287" s="126">
        <f>SUBTOTAL(9,H281:H286)</f>
        <v>49</v>
      </c>
      <c r="I287" s="127"/>
      <c r="P287" s="35"/>
    </row>
    <row r="288" spans="1:16" s="34" customFormat="1" ht="10.5" customHeight="1" outlineLevel="2">
      <c r="A288" s="128">
        <v>3</v>
      </c>
      <c r="B288" s="36">
        <v>2013</v>
      </c>
      <c r="C288" s="38" t="s">
        <v>240</v>
      </c>
      <c r="D288" s="45" t="s">
        <v>85</v>
      </c>
      <c r="E288" s="38" t="s">
        <v>290</v>
      </c>
      <c r="F288" s="45">
        <v>41336</v>
      </c>
      <c r="G288" s="38" t="s">
        <v>754</v>
      </c>
      <c r="H288" s="36">
        <v>10</v>
      </c>
      <c r="I288" s="38" t="s">
        <v>13</v>
      </c>
      <c r="P288" s="35"/>
    </row>
    <row r="289" spans="1:16" s="34" customFormat="1" ht="10.5" customHeight="1" outlineLevel="2">
      <c r="A289" s="36">
        <v>5</v>
      </c>
      <c r="B289" s="36">
        <v>2013</v>
      </c>
      <c r="C289" s="38" t="s">
        <v>240</v>
      </c>
      <c r="D289" s="45" t="s">
        <v>85</v>
      </c>
      <c r="E289" s="38" t="s">
        <v>248</v>
      </c>
      <c r="F289" s="45">
        <v>41412</v>
      </c>
      <c r="G289" s="38" t="s">
        <v>1100</v>
      </c>
      <c r="H289" s="36">
        <v>5</v>
      </c>
      <c r="I289" s="38" t="s">
        <v>241</v>
      </c>
      <c r="P289" s="35"/>
    </row>
    <row r="290" spans="1:16" s="34" customFormat="1" ht="10.5" customHeight="1" outlineLevel="2">
      <c r="A290" s="36">
        <v>10</v>
      </c>
      <c r="B290" s="37">
        <v>2013</v>
      </c>
      <c r="C290" s="38" t="s">
        <v>240</v>
      </c>
      <c r="D290" s="38" t="s">
        <v>85</v>
      </c>
      <c r="E290" s="45" t="s">
        <v>286</v>
      </c>
      <c r="F290" s="45">
        <v>41560</v>
      </c>
      <c r="G290" s="38" t="s">
        <v>1101</v>
      </c>
      <c r="H290" s="36">
        <v>7</v>
      </c>
      <c r="I290" s="38" t="s">
        <v>300</v>
      </c>
      <c r="P290" s="35"/>
    </row>
    <row r="291" spans="1:16" s="34" customFormat="1" ht="10.5" customHeight="1" outlineLevel="2">
      <c r="A291" s="36">
        <v>10</v>
      </c>
      <c r="B291" s="37">
        <v>2013</v>
      </c>
      <c r="C291" s="38" t="s">
        <v>240</v>
      </c>
      <c r="D291" s="38" t="s">
        <v>85</v>
      </c>
      <c r="E291" s="45" t="s">
        <v>286</v>
      </c>
      <c r="F291" s="45">
        <v>41560</v>
      </c>
      <c r="G291" s="38" t="s">
        <v>1102</v>
      </c>
      <c r="H291" s="36">
        <v>3</v>
      </c>
      <c r="I291" s="38" t="s">
        <v>247</v>
      </c>
      <c r="P291" s="35"/>
    </row>
    <row r="292" spans="1:16" s="34" customFormat="1" ht="10.5" customHeight="1" outlineLevel="2">
      <c r="A292" s="36">
        <v>11</v>
      </c>
      <c r="B292" s="37">
        <v>2013</v>
      </c>
      <c r="C292" s="38" t="s">
        <v>240</v>
      </c>
      <c r="D292" s="38" t="s">
        <v>85</v>
      </c>
      <c r="E292" s="45" t="s">
        <v>199</v>
      </c>
      <c r="F292" s="45">
        <v>41582</v>
      </c>
      <c r="G292" s="38" t="s">
        <v>1100</v>
      </c>
      <c r="H292" s="36">
        <v>10</v>
      </c>
      <c r="I292" s="38" t="s">
        <v>252</v>
      </c>
      <c r="P292" s="35"/>
    </row>
    <row r="293" spans="1:16" s="34" customFormat="1" ht="10.5" customHeight="1" outlineLevel="2">
      <c r="A293" s="29">
        <v>6</v>
      </c>
      <c r="B293" s="30">
        <v>2014</v>
      </c>
      <c r="C293" s="31" t="s">
        <v>240</v>
      </c>
      <c r="D293" s="31" t="s">
        <v>85</v>
      </c>
      <c r="E293" s="98" t="s">
        <v>208</v>
      </c>
      <c r="F293" s="98">
        <v>41797</v>
      </c>
      <c r="G293" s="31" t="s">
        <v>1480</v>
      </c>
      <c r="H293" s="126">
        <v>7</v>
      </c>
      <c r="I293" s="127" t="s">
        <v>219</v>
      </c>
      <c r="P293" s="35"/>
    </row>
    <row r="294" spans="1:16" s="34" customFormat="1" ht="10.5" customHeight="1" outlineLevel="2">
      <c r="A294" s="42">
        <v>2</v>
      </c>
      <c r="B294" s="43">
        <v>2012</v>
      </c>
      <c r="C294" s="44" t="s">
        <v>240</v>
      </c>
      <c r="D294" s="44" t="s">
        <v>117</v>
      </c>
      <c r="E294" s="53" t="s">
        <v>261</v>
      </c>
      <c r="F294" s="53">
        <v>40943</v>
      </c>
      <c r="G294" s="44" t="s">
        <v>484</v>
      </c>
      <c r="H294" s="42">
        <v>5</v>
      </c>
      <c r="I294" s="44" t="s">
        <v>241</v>
      </c>
      <c r="P294" s="35"/>
    </row>
    <row r="295" spans="1:16" s="34" customFormat="1" ht="10.5" customHeight="1" outlineLevel="2">
      <c r="A295" s="42">
        <v>3</v>
      </c>
      <c r="B295" s="43">
        <v>2012</v>
      </c>
      <c r="C295" s="44" t="s">
        <v>240</v>
      </c>
      <c r="D295" s="44" t="s">
        <v>117</v>
      </c>
      <c r="E295" s="53" t="s">
        <v>290</v>
      </c>
      <c r="F295" s="53">
        <v>40972</v>
      </c>
      <c r="G295" s="44" t="s">
        <v>505</v>
      </c>
      <c r="H295" s="42">
        <v>3</v>
      </c>
      <c r="I295" s="44" t="s">
        <v>256</v>
      </c>
      <c r="P295" s="35"/>
    </row>
    <row r="296" spans="1:16" s="34" customFormat="1" ht="10.5" customHeight="1" outlineLevel="2">
      <c r="A296" s="129">
        <v>5</v>
      </c>
      <c r="B296" s="129">
        <v>2012</v>
      </c>
      <c r="C296" s="124" t="s">
        <v>240</v>
      </c>
      <c r="D296" s="124" t="s">
        <v>117</v>
      </c>
      <c r="E296" s="124" t="s">
        <v>208</v>
      </c>
      <c r="F296" s="133">
        <v>41049</v>
      </c>
      <c r="G296" s="134" t="s">
        <v>754</v>
      </c>
      <c r="H296" s="129">
        <v>7</v>
      </c>
      <c r="I296" s="124" t="s">
        <v>219</v>
      </c>
      <c r="P296" s="35"/>
    </row>
    <row r="297" spans="1:16" s="34" customFormat="1" ht="10.5" customHeight="1" outlineLevel="2">
      <c r="A297" s="129">
        <v>5</v>
      </c>
      <c r="B297" s="129">
        <v>2012</v>
      </c>
      <c r="C297" s="124" t="s">
        <v>240</v>
      </c>
      <c r="D297" s="124" t="s">
        <v>117</v>
      </c>
      <c r="E297" s="124" t="s">
        <v>208</v>
      </c>
      <c r="F297" s="133">
        <v>41049</v>
      </c>
      <c r="G297" s="134" t="s">
        <v>755</v>
      </c>
      <c r="H297" s="129">
        <v>3</v>
      </c>
      <c r="I297" s="124" t="s">
        <v>186</v>
      </c>
      <c r="P297" s="35"/>
    </row>
    <row r="298" spans="1:16" s="34" customFormat="1" ht="10.5" customHeight="1" outlineLevel="2">
      <c r="A298" s="42">
        <v>5</v>
      </c>
      <c r="B298" s="129">
        <v>2012</v>
      </c>
      <c r="C298" s="124" t="s">
        <v>240</v>
      </c>
      <c r="D298" s="124" t="s">
        <v>117</v>
      </c>
      <c r="E298" s="124" t="s">
        <v>208</v>
      </c>
      <c r="F298" s="133">
        <v>41049</v>
      </c>
      <c r="G298" s="134" t="s">
        <v>756</v>
      </c>
      <c r="H298" s="129">
        <v>3</v>
      </c>
      <c r="I298" s="124" t="s">
        <v>371</v>
      </c>
      <c r="P298" s="35"/>
    </row>
    <row r="299" spans="1:16" s="34" customFormat="1" ht="10.5" customHeight="1" outlineLevel="2">
      <c r="A299" s="42">
        <v>7</v>
      </c>
      <c r="B299" s="43">
        <v>2012</v>
      </c>
      <c r="C299" s="44" t="s">
        <v>240</v>
      </c>
      <c r="D299" s="44" t="s">
        <v>117</v>
      </c>
      <c r="E299" s="53" t="s">
        <v>271</v>
      </c>
      <c r="F299" s="53">
        <v>41098</v>
      </c>
      <c r="G299" s="44" t="s">
        <v>836</v>
      </c>
      <c r="H299" s="42">
        <v>5</v>
      </c>
      <c r="I299" s="44" t="s">
        <v>267</v>
      </c>
      <c r="P299" s="35"/>
    </row>
    <row r="300" spans="1:16" s="34" customFormat="1" ht="10.5" customHeight="1" outlineLevel="2">
      <c r="A300" s="42">
        <v>7</v>
      </c>
      <c r="B300" s="43">
        <v>2012</v>
      </c>
      <c r="C300" s="44" t="s">
        <v>240</v>
      </c>
      <c r="D300" s="44" t="s">
        <v>117</v>
      </c>
      <c r="E300" s="53" t="s">
        <v>271</v>
      </c>
      <c r="F300" s="53">
        <v>41098</v>
      </c>
      <c r="G300" s="44" t="s">
        <v>837</v>
      </c>
      <c r="H300" s="42">
        <v>5</v>
      </c>
      <c r="I300" s="44" t="s">
        <v>327</v>
      </c>
      <c r="P300" s="35"/>
    </row>
    <row r="301" spans="1:16" s="34" customFormat="1" ht="10.5" customHeight="1" outlineLevel="2">
      <c r="A301" s="36">
        <v>3</v>
      </c>
      <c r="B301" s="36">
        <v>2013</v>
      </c>
      <c r="C301" s="38" t="s">
        <v>240</v>
      </c>
      <c r="D301" s="45" t="s">
        <v>117</v>
      </c>
      <c r="E301" s="38" t="s">
        <v>290</v>
      </c>
      <c r="F301" s="45">
        <v>41336</v>
      </c>
      <c r="G301" s="38" t="s">
        <v>992</v>
      </c>
      <c r="H301" s="36">
        <v>3</v>
      </c>
      <c r="I301" s="38" t="s">
        <v>371</v>
      </c>
      <c r="P301" s="35"/>
    </row>
    <row r="302" spans="1:16" s="34" customFormat="1" ht="10.5" customHeight="1" outlineLevel="2">
      <c r="A302" s="29">
        <v>3</v>
      </c>
      <c r="B302" s="30">
        <v>2014</v>
      </c>
      <c r="C302" s="31" t="s">
        <v>240</v>
      </c>
      <c r="D302" s="32" t="s">
        <v>117</v>
      </c>
      <c r="E302" s="98" t="s">
        <v>290</v>
      </c>
      <c r="F302" s="98">
        <v>41700</v>
      </c>
      <c r="G302" s="31" t="s">
        <v>1350</v>
      </c>
      <c r="H302" s="29">
        <v>10</v>
      </c>
      <c r="I302" s="62" t="s">
        <v>86</v>
      </c>
      <c r="P302" s="35"/>
    </row>
    <row r="303" spans="1:16" s="34" customFormat="1" ht="10.5" customHeight="1" outlineLevel="2">
      <c r="A303" s="29">
        <v>3</v>
      </c>
      <c r="B303" s="30">
        <v>2014</v>
      </c>
      <c r="C303" s="31" t="s">
        <v>240</v>
      </c>
      <c r="D303" s="32" t="s">
        <v>117</v>
      </c>
      <c r="E303" s="98" t="s">
        <v>290</v>
      </c>
      <c r="F303" s="98">
        <v>41700</v>
      </c>
      <c r="G303" s="31" t="s">
        <v>1351</v>
      </c>
      <c r="H303" s="29">
        <v>3</v>
      </c>
      <c r="I303" s="62" t="s">
        <v>358</v>
      </c>
      <c r="P303" s="35"/>
    </row>
    <row r="304" spans="1:16" s="34" customFormat="1" ht="10.5" customHeight="1" outlineLevel="2">
      <c r="A304" s="29">
        <v>3</v>
      </c>
      <c r="B304" s="30">
        <v>2014</v>
      </c>
      <c r="C304" s="31" t="s">
        <v>240</v>
      </c>
      <c r="D304" s="32" t="s">
        <v>117</v>
      </c>
      <c r="E304" s="98" t="s">
        <v>290</v>
      </c>
      <c r="F304" s="98">
        <v>41700</v>
      </c>
      <c r="G304" s="31" t="s">
        <v>1100</v>
      </c>
      <c r="H304" s="29">
        <v>10</v>
      </c>
      <c r="I304" s="62" t="s">
        <v>495</v>
      </c>
      <c r="P304" s="35"/>
    </row>
    <row r="305" spans="1:16" s="34" customFormat="1" ht="10.5" customHeight="1" outlineLevel="2">
      <c r="A305" s="29">
        <v>3</v>
      </c>
      <c r="B305" s="30">
        <v>2014</v>
      </c>
      <c r="C305" s="31" t="s">
        <v>240</v>
      </c>
      <c r="D305" s="32" t="s">
        <v>117</v>
      </c>
      <c r="E305" s="98" t="s">
        <v>270</v>
      </c>
      <c r="F305" s="98">
        <v>41728</v>
      </c>
      <c r="G305" s="31" t="s">
        <v>1100</v>
      </c>
      <c r="H305" s="29">
        <v>10</v>
      </c>
      <c r="I305" s="62" t="s">
        <v>267</v>
      </c>
      <c r="P305" s="35"/>
    </row>
    <row r="306" spans="1:16" s="34" customFormat="1" ht="10.5" customHeight="1" outlineLevel="2">
      <c r="A306" s="29">
        <v>5</v>
      </c>
      <c r="B306" s="30">
        <v>2014</v>
      </c>
      <c r="C306" s="31" t="s">
        <v>240</v>
      </c>
      <c r="D306" s="31" t="s">
        <v>117</v>
      </c>
      <c r="E306" s="98" t="s">
        <v>261</v>
      </c>
      <c r="F306" s="98">
        <v>41790</v>
      </c>
      <c r="G306" s="31" t="s">
        <v>1100</v>
      </c>
      <c r="H306" s="126">
        <v>10</v>
      </c>
      <c r="I306" s="127" t="s">
        <v>267</v>
      </c>
      <c r="P306" s="35"/>
    </row>
    <row r="307" spans="1:16" s="34" customFormat="1" ht="10.5" customHeight="1" outlineLevel="2">
      <c r="A307" s="29">
        <v>6</v>
      </c>
      <c r="B307" s="30">
        <v>2014</v>
      </c>
      <c r="C307" s="31" t="s">
        <v>240</v>
      </c>
      <c r="D307" s="31" t="s">
        <v>117</v>
      </c>
      <c r="E307" s="98" t="s">
        <v>208</v>
      </c>
      <c r="F307" s="98">
        <v>41797</v>
      </c>
      <c r="G307" s="31" t="s">
        <v>1484</v>
      </c>
      <c r="H307" s="126">
        <v>3</v>
      </c>
      <c r="I307" s="127" t="s">
        <v>376</v>
      </c>
      <c r="P307" s="35"/>
    </row>
    <row r="308" spans="1:16" s="34" customFormat="1" ht="10.5" customHeight="1" outlineLevel="2">
      <c r="A308" s="29">
        <v>6</v>
      </c>
      <c r="B308" s="30">
        <v>2014</v>
      </c>
      <c r="C308" s="31" t="s">
        <v>240</v>
      </c>
      <c r="D308" s="31" t="s">
        <v>117</v>
      </c>
      <c r="E308" s="98" t="s">
        <v>208</v>
      </c>
      <c r="F308" s="98">
        <v>41797</v>
      </c>
      <c r="G308" s="31" t="s">
        <v>1485</v>
      </c>
      <c r="H308" s="126">
        <v>3</v>
      </c>
      <c r="I308" s="127" t="s">
        <v>371</v>
      </c>
      <c r="P308" s="35"/>
    </row>
    <row r="309" spans="1:16" s="34" customFormat="1" ht="10.5" customHeight="1" outlineLevel="2">
      <c r="A309" s="29">
        <v>10</v>
      </c>
      <c r="B309" s="29">
        <v>2014</v>
      </c>
      <c r="C309" s="31" t="s">
        <v>240</v>
      </c>
      <c r="D309" s="98" t="s">
        <v>117</v>
      </c>
      <c r="E309" s="31" t="s">
        <v>286</v>
      </c>
      <c r="F309" s="131">
        <v>41924</v>
      </c>
      <c r="G309" s="31" t="s">
        <v>1611</v>
      </c>
      <c r="H309" s="29">
        <v>3</v>
      </c>
      <c r="I309" s="62" t="s">
        <v>151</v>
      </c>
      <c r="P309" s="35"/>
    </row>
    <row r="310" spans="1:16" s="34" customFormat="1" ht="10.5" customHeight="1" outlineLevel="2">
      <c r="A310" s="29">
        <v>10</v>
      </c>
      <c r="B310" s="29">
        <v>2014</v>
      </c>
      <c r="C310" s="31" t="s">
        <v>240</v>
      </c>
      <c r="D310" s="98" t="s">
        <v>117</v>
      </c>
      <c r="E310" s="31" t="s">
        <v>286</v>
      </c>
      <c r="F310" s="131">
        <v>41924</v>
      </c>
      <c r="G310" s="31" t="s">
        <v>1612</v>
      </c>
      <c r="H310" s="29">
        <v>10</v>
      </c>
      <c r="I310" s="62" t="s">
        <v>322</v>
      </c>
      <c r="P310" s="35"/>
    </row>
    <row r="311" spans="1:16" s="34" customFormat="1" ht="10.5" customHeight="1" outlineLevel="2">
      <c r="A311" s="29">
        <v>10</v>
      </c>
      <c r="B311" s="29">
        <v>2014</v>
      </c>
      <c r="C311" s="31" t="s">
        <v>240</v>
      </c>
      <c r="D311" s="98" t="s">
        <v>117</v>
      </c>
      <c r="E311" s="31" t="s">
        <v>286</v>
      </c>
      <c r="F311" s="131">
        <v>41924</v>
      </c>
      <c r="G311" s="31" t="s">
        <v>1613</v>
      </c>
      <c r="H311" s="29">
        <v>7</v>
      </c>
      <c r="I311" s="62" t="s">
        <v>46</v>
      </c>
      <c r="P311" s="35"/>
    </row>
    <row r="312" spans="1:16" s="34" customFormat="1" ht="10.5" customHeight="1" outlineLevel="1">
      <c r="A312" s="29"/>
      <c r="B312" s="29"/>
      <c r="C312" s="31"/>
      <c r="D312" s="98" t="s">
        <v>87</v>
      </c>
      <c r="E312" s="31"/>
      <c r="F312" s="131"/>
      <c r="G312" s="31"/>
      <c r="H312" s="29">
        <f>SUBTOTAL(9,H288:H311)</f>
        <v>145</v>
      </c>
      <c r="I312" s="62"/>
      <c r="P312" s="35"/>
    </row>
    <row r="313" spans="1:16" s="34" customFormat="1" ht="10.5" customHeight="1" outlineLevel="2">
      <c r="A313" s="42">
        <v>3</v>
      </c>
      <c r="B313" s="43">
        <v>2012</v>
      </c>
      <c r="C313" s="44" t="s">
        <v>239</v>
      </c>
      <c r="D313" s="44" t="s">
        <v>126</v>
      </c>
      <c r="E313" s="53" t="s">
        <v>290</v>
      </c>
      <c r="F313" s="53">
        <v>40972</v>
      </c>
      <c r="G313" s="44" t="s">
        <v>439</v>
      </c>
      <c r="H313" s="42">
        <v>10</v>
      </c>
      <c r="I313" s="44" t="s">
        <v>13</v>
      </c>
      <c r="P313" s="35"/>
    </row>
    <row r="314" spans="1:16" s="34" customFormat="1" ht="10.5" customHeight="1" outlineLevel="2">
      <c r="A314" s="129">
        <v>3</v>
      </c>
      <c r="B314" s="43">
        <v>2012</v>
      </c>
      <c r="C314" s="44" t="s">
        <v>239</v>
      </c>
      <c r="D314" s="44" t="s">
        <v>126</v>
      </c>
      <c r="E314" s="53" t="s">
        <v>290</v>
      </c>
      <c r="F314" s="53">
        <v>40972</v>
      </c>
      <c r="G314" s="44" t="s">
        <v>415</v>
      </c>
      <c r="H314" s="42">
        <v>7</v>
      </c>
      <c r="I314" s="44" t="s">
        <v>367</v>
      </c>
      <c r="P314" s="35"/>
    </row>
    <row r="315" spans="1:16" s="34" customFormat="1" ht="10.5" customHeight="1" outlineLevel="2">
      <c r="A315" s="128">
        <v>3</v>
      </c>
      <c r="B315" s="36">
        <v>2013</v>
      </c>
      <c r="C315" s="38" t="s">
        <v>239</v>
      </c>
      <c r="D315" s="45" t="s">
        <v>126</v>
      </c>
      <c r="E315" s="38" t="s">
        <v>290</v>
      </c>
      <c r="F315" s="45">
        <v>41336</v>
      </c>
      <c r="G315" s="38" t="s">
        <v>993</v>
      </c>
      <c r="H315" s="36">
        <v>7</v>
      </c>
      <c r="I315" s="38" t="s">
        <v>367</v>
      </c>
      <c r="P315" s="35"/>
    </row>
    <row r="316" spans="1:16" s="34" customFormat="1" ht="10.5" customHeight="1" outlineLevel="2">
      <c r="A316" s="128">
        <v>3</v>
      </c>
      <c r="B316" s="36">
        <v>2013</v>
      </c>
      <c r="C316" s="38" t="s">
        <v>239</v>
      </c>
      <c r="D316" s="45" t="s">
        <v>126</v>
      </c>
      <c r="E316" s="38" t="s">
        <v>290</v>
      </c>
      <c r="F316" s="45">
        <v>41336</v>
      </c>
      <c r="G316" s="38" t="s">
        <v>994</v>
      </c>
      <c r="H316" s="36">
        <v>3</v>
      </c>
      <c r="I316" s="38" t="s">
        <v>358</v>
      </c>
      <c r="P316" s="35"/>
    </row>
    <row r="317" spans="1:16" s="34" customFormat="1" ht="10.5" customHeight="1" outlineLevel="2">
      <c r="A317" s="128">
        <v>10</v>
      </c>
      <c r="B317" s="36">
        <v>2013</v>
      </c>
      <c r="C317" s="38" t="s">
        <v>239</v>
      </c>
      <c r="D317" s="45" t="s">
        <v>126</v>
      </c>
      <c r="E317" s="38" t="s">
        <v>266</v>
      </c>
      <c r="F317" s="45">
        <v>41574</v>
      </c>
      <c r="G317" s="38" t="s">
        <v>1103</v>
      </c>
      <c r="H317" s="36">
        <v>5</v>
      </c>
      <c r="I317" s="38" t="s">
        <v>249</v>
      </c>
      <c r="P317" s="35"/>
    </row>
    <row r="318" spans="1:16" s="34" customFormat="1" ht="10.5" customHeight="1" outlineLevel="2">
      <c r="A318" s="36">
        <v>11</v>
      </c>
      <c r="B318" s="36">
        <v>2013</v>
      </c>
      <c r="C318" s="38" t="s">
        <v>239</v>
      </c>
      <c r="D318" s="45" t="s">
        <v>126</v>
      </c>
      <c r="E318" s="38" t="s">
        <v>199</v>
      </c>
      <c r="F318" s="45">
        <v>41582</v>
      </c>
      <c r="G318" s="38" t="s">
        <v>1284</v>
      </c>
      <c r="H318" s="36">
        <v>5</v>
      </c>
      <c r="I318" s="38" t="s">
        <v>249</v>
      </c>
      <c r="P318" s="35"/>
    </row>
    <row r="319" spans="1:16" s="34" customFormat="1" ht="10.5" customHeight="1" outlineLevel="2">
      <c r="A319" s="29">
        <v>3</v>
      </c>
      <c r="B319" s="29">
        <v>2014</v>
      </c>
      <c r="C319" s="31" t="s">
        <v>239</v>
      </c>
      <c r="D319" s="98" t="s">
        <v>126</v>
      </c>
      <c r="E319" s="31" t="s">
        <v>257</v>
      </c>
      <c r="F319" s="98">
        <v>41686</v>
      </c>
      <c r="G319" s="31" t="s">
        <v>1322</v>
      </c>
      <c r="H319" s="29">
        <v>5</v>
      </c>
      <c r="I319" s="31" t="s">
        <v>249</v>
      </c>
      <c r="P319" s="35"/>
    </row>
    <row r="320" spans="1:16" s="34" customFormat="1" ht="10.5" customHeight="1" outlineLevel="2">
      <c r="A320" s="29">
        <v>6</v>
      </c>
      <c r="B320" s="30">
        <v>2014</v>
      </c>
      <c r="C320" s="31" t="s">
        <v>239</v>
      </c>
      <c r="D320" s="31" t="s">
        <v>126</v>
      </c>
      <c r="E320" s="98" t="s">
        <v>208</v>
      </c>
      <c r="F320" s="98">
        <v>41797</v>
      </c>
      <c r="G320" s="31" t="s">
        <v>1284</v>
      </c>
      <c r="H320" s="126">
        <v>10</v>
      </c>
      <c r="I320" s="127" t="s">
        <v>187</v>
      </c>
      <c r="P320" s="35"/>
    </row>
    <row r="321" spans="1:16" s="34" customFormat="1" ht="10.5" customHeight="1" outlineLevel="2">
      <c r="A321" s="29">
        <v>6</v>
      </c>
      <c r="B321" s="30">
        <v>2014</v>
      </c>
      <c r="C321" s="31" t="s">
        <v>239</v>
      </c>
      <c r="D321" s="31" t="s">
        <v>126</v>
      </c>
      <c r="E321" s="98" t="s">
        <v>1453</v>
      </c>
      <c r="F321" s="98">
        <v>41804</v>
      </c>
      <c r="G321" s="31" t="s">
        <v>1284</v>
      </c>
      <c r="H321" s="126">
        <v>5</v>
      </c>
      <c r="I321" s="127" t="s">
        <v>1486</v>
      </c>
      <c r="P321" s="35"/>
    </row>
    <row r="322" spans="1:16" s="34" customFormat="1" ht="10.5" customHeight="1" outlineLevel="1">
      <c r="A322" s="29"/>
      <c r="B322" s="30"/>
      <c r="C322" s="31"/>
      <c r="D322" s="31" t="s">
        <v>127</v>
      </c>
      <c r="E322" s="98"/>
      <c r="F322" s="98"/>
      <c r="G322" s="31"/>
      <c r="H322" s="126">
        <f>SUBTOTAL(9,H313:H321)</f>
        <v>57</v>
      </c>
      <c r="I322" s="127"/>
      <c r="P322" s="35"/>
    </row>
    <row r="323" spans="1:16" s="34" customFormat="1" ht="10.5" customHeight="1" outlineLevel="2">
      <c r="A323" s="36">
        <v>3</v>
      </c>
      <c r="B323" s="36">
        <v>2013</v>
      </c>
      <c r="C323" s="38" t="s">
        <v>239</v>
      </c>
      <c r="D323" s="45" t="s">
        <v>332</v>
      </c>
      <c r="E323" s="38" t="s">
        <v>265</v>
      </c>
      <c r="F323" s="45">
        <v>41350</v>
      </c>
      <c r="G323" s="38" t="s">
        <v>440</v>
      </c>
      <c r="H323" s="36">
        <v>5</v>
      </c>
      <c r="I323" s="38" t="s">
        <v>267</v>
      </c>
      <c r="P323" s="35"/>
    </row>
    <row r="324" spans="1:16" s="34" customFormat="1" ht="10.5" customHeight="1" outlineLevel="2">
      <c r="A324" s="36">
        <v>5</v>
      </c>
      <c r="B324" s="36">
        <v>2013</v>
      </c>
      <c r="C324" s="38" t="s">
        <v>239</v>
      </c>
      <c r="D324" s="45" t="s">
        <v>332</v>
      </c>
      <c r="E324" s="38" t="s">
        <v>259</v>
      </c>
      <c r="F324" s="45">
        <v>41399</v>
      </c>
      <c r="G324" s="38" t="s">
        <v>1104</v>
      </c>
      <c r="H324" s="36">
        <v>10</v>
      </c>
      <c r="I324" s="38" t="s">
        <v>252</v>
      </c>
      <c r="P324" s="35"/>
    </row>
    <row r="325" spans="1:16" s="34" customFormat="1" ht="10.5" customHeight="1" outlineLevel="2">
      <c r="A325" s="36">
        <v>6</v>
      </c>
      <c r="B325" s="36">
        <v>2013</v>
      </c>
      <c r="C325" s="45" t="s">
        <v>239</v>
      </c>
      <c r="D325" s="38" t="s">
        <v>332</v>
      </c>
      <c r="E325" s="38" t="s">
        <v>208</v>
      </c>
      <c r="F325" s="45">
        <v>41434</v>
      </c>
      <c r="G325" s="38" t="s">
        <v>1105</v>
      </c>
      <c r="H325" s="36">
        <v>3</v>
      </c>
      <c r="I325" s="38" t="s">
        <v>132</v>
      </c>
      <c r="P325" s="35"/>
    </row>
    <row r="326" spans="1:16" s="62" customFormat="1" ht="10.5" customHeight="1" outlineLevel="2">
      <c r="A326" s="36">
        <v>6</v>
      </c>
      <c r="B326" s="36">
        <v>2013</v>
      </c>
      <c r="C326" s="45" t="s">
        <v>239</v>
      </c>
      <c r="D326" s="38" t="s">
        <v>332</v>
      </c>
      <c r="E326" s="38" t="s">
        <v>208</v>
      </c>
      <c r="F326" s="45">
        <v>41434</v>
      </c>
      <c r="G326" s="38" t="s">
        <v>1106</v>
      </c>
      <c r="H326" s="36">
        <v>7</v>
      </c>
      <c r="I326" s="38" t="s">
        <v>370</v>
      </c>
      <c r="P326" s="29"/>
    </row>
    <row r="327" spans="1:16" s="54" customFormat="1" ht="10.5" customHeight="1" outlineLevel="2">
      <c r="A327" s="36">
        <v>6</v>
      </c>
      <c r="B327" s="36">
        <v>2013</v>
      </c>
      <c r="C327" s="45" t="s">
        <v>239</v>
      </c>
      <c r="D327" s="38" t="s">
        <v>332</v>
      </c>
      <c r="E327" s="38" t="s">
        <v>208</v>
      </c>
      <c r="F327" s="45">
        <v>41434</v>
      </c>
      <c r="G327" s="38" t="s">
        <v>1107</v>
      </c>
      <c r="H327" s="36">
        <v>7</v>
      </c>
      <c r="I327" s="38" t="s">
        <v>1</v>
      </c>
      <c r="J327" s="40"/>
      <c r="L327" s="34"/>
      <c r="M327" s="34"/>
      <c r="P327" s="74"/>
    </row>
    <row r="328" spans="1:16" s="54" customFormat="1" ht="10.5" customHeight="1" outlineLevel="1">
      <c r="A328" s="36"/>
      <c r="B328" s="36"/>
      <c r="C328" s="45"/>
      <c r="D328" s="38" t="s">
        <v>333</v>
      </c>
      <c r="E328" s="38"/>
      <c r="F328" s="45"/>
      <c r="G328" s="38"/>
      <c r="H328" s="36">
        <f>SUBTOTAL(9,H323:H327)</f>
        <v>32</v>
      </c>
      <c r="I328" s="38"/>
      <c r="J328" s="40"/>
      <c r="L328" s="34"/>
      <c r="M328" s="34"/>
      <c r="P328" s="74"/>
    </row>
    <row r="329" spans="1:16" s="54" customFormat="1" ht="10.5" customHeight="1" outlineLevel="2">
      <c r="A329" s="128">
        <v>6</v>
      </c>
      <c r="B329" s="36">
        <v>2013</v>
      </c>
      <c r="C329" s="45" t="s">
        <v>240</v>
      </c>
      <c r="D329" s="38" t="s">
        <v>66</v>
      </c>
      <c r="E329" s="38" t="s">
        <v>208</v>
      </c>
      <c r="F329" s="45">
        <v>41434</v>
      </c>
      <c r="G329" s="38" t="s">
        <v>1108</v>
      </c>
      <c r="H329" s="36">
        <v>10</v>
      </c>
      <c r="I329" s="38" t="s">
        <v>141</v>
      </c>
      <c r="J329" s="40"/>
      <c r="L329" s="34"/>
      <c r="M329" s="34"/>
      <c r="P329" s="74"/>
    </row>
    <row r="330" spans="1:16" s="54" customFormat="1" ht="10.5" customHeight="1" outlineLevel="2">
      <c r="A330" s="128">
        <v>10</v>
      </c>
      <c r="B330" s="37">
        <v>2013</v>
      </c>
      <c r="C330" s="38" t="s">
        <v>240</v>
      </c>
      <c r="D330" s="38" t="s">
        <v>66</v>
      </c>
      <c r="E330" s="45" t="s">
        <v>286</v>
      </c>
      <c r="F330" s="45">
        <v>41560</v>
      </c>
      <c r="G330" s="38" t="s">
        <v>1109</v>
      </c>
      <c r="H330" s="36">
        <v>3</v>
      </c>
      <c r="I330" s="38" t="s">
        <v>110</v>
      </c>
      <c r="J330" s="40"/>
      <c r="L330" s="34"/>
      <c r="M330" s="34"/>
      <c r="P330" s="74"/>
    </row>
    <row r="331" spans="1:16" s="54" customFormat="1" ht="10.5" customHeight="1" outlineLevel="2">
      <c r="A331" s="36">
        <v>10</v>
      </c>
      <c r="B331" s="37">
        <v>2013</v>
      </c>
      <c r="C331" s="38" t="s">
        <v>240</v>
      </c>
      <c r="D331" s="38" t="s">
        <v>66</v>
      </c>
      <c r="E331" s="45" t="s">
        <v>286</v>
      </c>
      <c r="F331" s="45">
        <v>41560</v>
      </c>
      <c r="G331" s="38" t="s">
        <v>1110</v>
      </c>
      <c r="H331" s="36">
        <v>7</v>
      </c>
      <c r="I331" s="38" t="s">
        <v>46</v>
      </c>
      <c r="J331" s="40"/>
      <c r="L331" s="34"/>
      <c r="M331" s="34"/>
      <c r="P331" s="74"/>
    </row>
    <row r="332" spans="1:16" s="54" customFormat="1" ht="10.5" customHeight="1" outlineLevel="2">
      <c r="A332" s="29">
        <v>6</v>
      </c>
      <c r="B332" s="30">
        <v>2014</v>
      </c>
      <c r="C332" s="31" t="s">
        <v>240</v>
      </c>
      <c r="D332" s="31" t="s">
        <v>66</v>
      </c>
      <c r="E332" s="98" t="s">
        <v>208</v>
      </c>
      <c r="F332" s="98">
        <v>41797</v>
      </c>
      <c r="G332" s="31" t="s">
        <v>1487</v>
      </c>
      <c r="H332" s="126">
        <v>7</v>
      </c>
      <c r="I332" s="127" t="s">
        <v>165</v>
      </c>
      <c r="J332" s="40"/>
      <c r="L332" s="34"/>
      <c r="M332" s="34"/>
      <c r="P332" s="74"/>
    </row>
    <row r="333" spans="1:16" s="54" customFormat="1" ht="10.5" customHeight="1" outlineLevel="2">
      <c r="A333" s="29">
        <v>6</v>
      </c>
      <c r="B333" s="30">
        <v>2014</v>
      </c>
      <c r="C333" s="31" t="s">
        <v>240</v>
      </c>
      <c r="D333" s="31" t="s">
        <v>66</v>
      </c>
      <c r="E333" s="98" t="s">
        <v>208</v>
      </c>
      <c r="F333" s="98">
        <v>41797</v>
      </c>
      <c r="G333" s="31" t="s">
        <v>1488</v>
      </c>
      <c r="H333" s="126">
        <v>7</v>
      </c>
      <c r="I333" s="127" t="s">
        <v>218</v>
      </c>
      <c r="J333" s="40"/>
      <c r="L333" s="34"/>
      <c r="M333" s="34"/>
      <c r="P333" s="74"/>
    </row>
    <row r="334" spans="1:16" s="54" customFormat="1" ht="10.5" customHeight="1" outlineLevel="1">
      <c r="A334" s="29"/>
      <c r="B334" s="30"/>
      <c r="C334" s="31"/>
      <c r="D334" s="31" t="s">
        <v>67</v>
      </c>
      <c r="E334" s="98"/>
      <c r="F334" s="98"/>
      <c r="G334" s="31"/>
      <c r="H334" s="126">
        <f>SUBTOTAL(9,H329:H333)</f>
        <v>34</v>
      </c>
      <c r="I334" s="127"/>
      <c r="J334" s="40"/>
      <c r="L334" s="34"/>
      <c r="M334" s="34"/>
      <c r="P334" s="74"/>
    </row>
    <row r="335" spans="1:16" s="54" customFormat="1" ht="10.5" customHeight="1" outlineLevel="2">
      <c r="A335" s="42">
        <v>10</v>
      </c>
      <c r="B335" s="43">
        <v>2012</v>
      </c>
      <c r="C335" s="44" t="s">
        <v>262</v>
      </c>
      <c r="D335" s="44" t="s">
        <v>932</v>
      </c>
      <c r="E335" s="53" t="s">
        <v>266</v>
      </c>
      <c r="F335" s="53">
        <v>41210</v>
      </c>
      <c r="G335" s="44" t="s">
        <v>933</v>
      </c>
      <c r="H335" s="42">
        <v>5</v>
      </c>
      <c r="I335" s="44" t="s">
        <v>328</v>
      </c>
      <c r="J335" s="40"/>
      <c r="K335" s="61"/>
      <c r="L335" s="69"/>
      <c r="M335" s="69"/>
      <c r="P335" s="74"/>
    </row>
    <row r="336" spans="1:16" s="54" customFormat="1" ht="10.5" customHeight="1" outlineLevel="1">
      <c r="A336" s="42"/>
      <c r="B336" s="43"/>
      <c r="C336" s="44"/>
      <c r="D336" s="44" t="s">
        <v>934</v>
      </c>
      <c r="E336" s="53"/>
      <c r="F336" s="53"/>
      <c r="G336" s="44"/>
      <c r="H336" s="42">
        <f>SUBTOTAL(9,H335:H335)</f>
        <v>5</v>
      </c>
      <c r="I336" s="44"/>
      <c r="J336" s="40"/>
      <c r="K336" s="61"/>
      <c r="L336" s="69"/>
      <c r="M336" s="69"/>
      <c r="P336" s="74"/>
    </row>
    <row r="337" spans="1:16" s="48" customFormat="1" ht="10.5" customHeight="1" outlineLevel="2">
      <c r="A337" s="42">
        <v>10</v>
      </c>
      <c r="B337" s="43">
        <v>2012</v>
      </c>
      <c r="C337" s="44" t="s">
        <v>296</v>
      </c>
      <c r="D337" s="44" t="s">
        <v>865</v>
      </c>
      <c r="E337" s="53" t="s">
        <v>286</v>
      </c>
      <c r="F337" s="53">
        <v>41196</v>
      </c>
      <c r="G337" s="44" t="s">
        <v>866</v>
      </c>
      <c r="H337" s="42">
        <v>10</v>
      </c>
      <c r="I337" s="44" t="s">
        <v>344</v>
      </c>
      <c r="J337" s="40"/>
      <c r="K337" s="59"/>
      <c r="L337" s="69"/>
      <c r="M337" s="69"/>
      <c r="P337" s="42"/>
    </row>
    <row r="338" spans="1:16" s="48" customFormat="1" ht="10.5" customHeight="1" outlineLevel="2">
      <c r="A338" s="42">
        <v>10</v>
      </c>
      <c r="B338" s="43">
        <v>2012</v>
      </c>
      <c r="C338" s="44" t="s">
        <v>296</v>
      </c>
      <c r="D338" s="44" t="s">
        <v>865</v>
      </c>
      <c r="E338" s="53" t="s">
        <v>286</v>
      </c>
      <c r="F338" s="53">
        <v>41196</v>
      </c>
      <c r="G338" s="44" t="s">
        <v>867</v>
      </c>
      <c r="H338" s="42">
        <v>3</v>
      </c>
      <c r="I338" s="44" t="s">
        <v>346</v>
      </c>
      <c r="J338" s="40"/>
      <c r="K338" s="59"/>
      <c r="L338" s="69"/>
      <c r="M338" s="69"/>
      <c r="P338" s="42"/>
    </row>
    <row r="339" spans="1:16" s="48" customFormat="1" ht="10.5" customHeight="1" outlineLevel="2">
      <c r="A339" s="36">
        <v>2</v>
      </c>
      <c r="B339" s="37">
        <v>2013</v>
      </c>
      <c r="C339" s="38" t="s">
        <v>296</v>
      </c>
      <c r="D339" s="38" t="s">
        <v>865</v>
      </c>
      <c r="E339" s="45" t="s">
        <v>251</v>
      </c>
      <c r="F339" s="45">
        <v>41321</v>
      </c>
      <c r="G339" s="38" t="s">
        <v>963</v>
      </c>
      <c r="H339" s="36">
        <v>5</v>
      </c>
      <c r="I339" s="38" t="s">
        <v>348</v>
      </c>
      <c r="J339" s="40"/>
      <c r="K339" s="59"/>
      <c r="L339" s="69"/>
      <c r="M339" s="69"/>
      <c r="P339" s="42"/>
    </row>
    <row r="340" spans="1:16" s="48" customFormat="1" ht="10.5" customHeight="1" outlineLevel="2">
      <c r="A340" s="36">
        <v>6</v>
      </c>
      <c r="B340" s="36">
        <v>2013</v>
      </c>
      <c r="C340" s="45" t="s">
        <v>296</v>
      </c>
      <c r="D340" s="38" t="s">
        <v>865</v>
      </c>
      <c r="E340" s="38" t="s">
        <v>208</v>
      </c>
      <c r="F340" s="45">
        <v>41434</v>
      </c>
      <c r="G340" s="38" t="s">
        <v>866</v>
      </c>
      <c r="H340" s="36">
        <v>10</v>
      </c>
      <c r="I340" s="38" t="s">
        <v>180</v>
      </c>
      <c r="J340" s="40"/>
      <c r="K340" s="59"/>
      <c r="L340" s="69"/>
      <c r="M340" s="69"/>
      <c r="P340" s="42"/>
    </row>
    <row r="341" spans="1:16" s="48" customFormat="1" ht="10.5" customHeight="1" outlineLevel="1">
      <c r="A341" s="36"/>
      <c r="B341" s="36"/>
      <c r="C341" s="45"/>
      <c r="D341" s="38" t="s">
        <v>868</v>
      </c>
      <c r="E341" s="38"/>
      <c r="F341" s="45"/>
      <c r="G341" s="38"/>
      <c r="H341" s="36">
        <f>SUBTOTAL(9,H337:H340)</f>
        <v>28</v>
      </c>
      <c r="I341" s="38"/>
      <c r="J341" s="40"/>
      <c r="K341" s="59"/>
      <c r="L341" s="69"/>
      <c r="M341" s="69"/>
      <c r="P341" s="42"/>
    </row>
    <row r="342" spans="1:16" s="230" customFormat="1" ht="10.5" customHeight="1" outlineLevel="2">
      <c r="A342" s="210">
        <v>5</v>
      </c>
      <c r="B342" s="224">
        <v>2012</v>
      </c>
      <c r="C342" s="225" t="s">
        <v>240</v>
      </c>
      <c r="D342" s="225" t="s">
        <v>613</v>
      </c>
      <c r="E342" s="225" t="s">
        <v>208</v>
      </c>
      <c r="F342" s="226">
        <v>41049</v>
      </c>
      <c r="G342" s="227" t="s">
        <v>757</v>
      </c>
      <c r="H342" s="224">
        <v>3</v>
      </c>
      <c r="I342" s="225" t="s">
        <v>215</v>
      </c>
      <c r="J342" s="215" t="s">
        <v>1721</v>
      </c>
      <c r="K342" s="228"/>
      <c r="L342" s="229"/>
      <c r="M342" s="229"/>
      <c r="P342" s="210"/>
    </row>
    <row r="343" spans="1:16" s="230" customFormat="1" ht="10.5" customHeight="1" outlineLevel="2">
      <c r="A343" s="210">
        <v>5</v>
      </c>
      <c r="B343" s="224">
        <v>2012</v>
      </c>
      <c r="C343" s="225" t="s">
        <v>240</v>
      </c>
      <c r="D343" s="225" t="s">
        <v>613</v>
      </c>
      <c r="E343" s="225" t="s">
        <v>208</v>
      </c>
      <c r="F343" s="226">
        <v>41049</v>
      </c>
      <c r="G343" s="227" t="s">
        <v>758</v>
      </c>
      <c r="H343" s="224">
        <v>10</v>
      </c>
      <c r="I343" s="225" t="s">
        <v>152</v>
      </c>
      <c r="J343" s="231"/>
      <c r="K343" s="228"/>
      <c r="L343" s="229"/>
      <c r="M343" s="229"/>
      <c r="P343" s="210"/>
    </row>
    <row r="344" spans="1:16" s="232" customFormat="1" ht="10.5" customHeight="1" outlineLevel="2">
      <c r="A344" s="210">
        <v>5</v>
      </c>
      <c r="B344" s="224">
        <v>2012</v>
      </c>
      <c r="C344" s="225" t="s">
        <v>240</v>
      </c>
      <c r="D344" s="225" t="s">
        <v>613</v>
      </c>
      <c r="E344" s="225" t="s">
        <v>208</v>
      </c>
      <c r="F344" s="226">
        <v>41049</v>
      </c>
      <c r="G344" s="227" t="s">
        <v>759</v>
      </c>
      <c r="H344" s="224">
        <v>7</v>
      </c>
      <c r="I344" s="225" t="s">
        <v>216</v>
      </c>
      <c r="J344" s="228"/>
      <c r="K344" s="228"/>
      <c r="L344" s="230"/>
      <c r="M344" s="230"/>
      <c r="P344" s="233"/>
    </row>
    <row r="345" spans="1:16" s="234" customFormat="1" ht="10.5" customHeight="1" outlineLevel="2">
      <c r="A345" s="210">
        <v>5</v>
      </c>
      <c r="B345" s="224">
        <v>2012</v>
      </c>
      <c r="C345" s="225" t="s">
        <v>240</v>
      </c>
      <c r="D345" s="225" t="s">
        <v>613</v>
      </c>
      <c r="E345" s="225" t="s">
        <v>811</v>
      </c>
      <c r="F345" s="226">
        <v>41055</v>
      </c>
      <c r="G345" s="227" t="s">
        <v>757</v>
      </c>
      <c r="H345" s="224">
        <v>5</v>
      </c>
      <c r="I345" s="225" t="s">
        <v>815</v>
      </c>
      <c r="J345" s="216"/>
      <c r="K345" s="216"/>
      <c r="P345" s="235"/>
    </row>
    <row r="346" spans="1:16" s="234" customFormat="1" ht="10.5" customHeight="1" outlineLevel="2">
      <c r="A346" s="218">
        <v>6</v>
      </c>
      <c r="B346" s="218">
        <v>2013</v>
      </c>
      <c r="C346" s="221" t="s">
        <v>240</v>
      </c>
      <c r="D346" s="220" t="s">
        <v>613</v>
      </c>
      <c r="E346" s="220" t="s">
        <v>208</v>
      </c>
      <c r="F346" s="221">
        <v>41434</v>
      </c>
      <c r="G346" s="220" t="s">
        <v>1111</v>
      </c>
      <c r="H346" s="218">
        <v>3</v>
      </c>
      <c r="I346" s="220" t="s">
        <v>215</v>
      </c>
      <c r="J346" s="216"/>
      <c r="K346" s="216"/>
      <c r="P346" s="235"/>
    </row>
    <row r="347" spans="1:16" s="234" customFormat="1" ht="10.5" customHeight="1" outlineLevel="1">
      <c r="A347" s="218"/>
      <c r="B347" s="218"/>
      <c r="C347" s="221"/>
      <c r="D347" s="220" t="s">
        <v>614</v>
      </c>
      <c r="E347" s="220"/>
      <c r="F347" s="221"/>
      <c r="G347" s="220"/>
      <c r="H347" s="218">
        <f>SUBTOTAL(9,H342:H346)</f>
        <v>28</v>
      </c>
      <c r="I347" s="220"/>
      <c r="J347" s="216"/>
      <c r="K347" s="216"/>
      <c r="P347" s="235"/>
    </row>
    <row r="348" spans="1:16" s="67" customFormat="1" ht="10.5" customHeight="1" outlineLevel="2">
      <c r="A348" s="29">
        <v>10</v>
      </c>
      <c r="B348" s="29">
        <v>2014</v>
      </c>
      <c r="C348" s="62" t="s">
        <v>239</v>
      </c>
      <c r="D348" s="98" t="s">
        <v>407</v>
      </c>
      <c r="E348" s="31" t="s">
        <v>286</v>
      </c>
      <c r="F348" s="131">
        <v>41924</v>
      </c>
      <c r="G348" s="31" t="s">
        <v>1614</v>
      </c>
      <c r="H348" s="29">
        <v>7</v>
      </c>
      <c r="I348" s="62" t="s">
        <v>476</v>
      </c>
      <c r="J348" s="34"/>
      <c r="K348" s="34"/>
      <c r="P348" s="76"/>
    </row>
    <row r="349" spans="1:16" s="67" customFormat="1" ht="10.5" customHeight="1" outlineLevel="1">
      <c r="A349" s="29"/>
      <c r="B349" s="29"/>
      <c r="C349" s="62"/>
      <c r="D349" s="98" t="s">
        <v>408</v>
      </c>
      <c r="E349" s="31"/>
      <c r="F349" s="131"/>
      <c r="G349" s="31"/>
      <c r="H349" s="29">
        <f>SUBTOTAL(9,H348:H348)</f>
        <v>7</v>
      </c>
      <c r="I349" s="62"/>
      <c r="J349" s="34"/>
      <c r="K349" s="34"/>
      <c r="P349" s="76"/>
    </row>
    <row r="350" spans="1:16" s="40" customFormat="1" ht="10.5" customHeight="1" outlineLevel="2">
      <c r="A350" s="29">
        <v>2</v>
      </c>
      <c r="B350" s="30">
        <v>2014</v>
      </c>
      <c r="C350" s="31" t="s">
        <v>296</v>
      </c>
      <c r="D350" s="31" t="s">
        <v>1615</v>
      </c>
      <c r="E350" s="98" t="s">
        <v>251</v>
      </c>
      <c r="F350" s="98">
        <v>41685</v>
      </c>
      <c r="G350" s="31" t="s">
        <v>1323</v>
      </c>
      <c r="H350" s="29">
        <v>5</v>
      </c>
      <c r="I350" s="31" t="s">
        <v>482</v>
      </c>
      <c r="J350" s="52"/>
      <c r="P350" s="36"/>
    </row>
    <row r="351" spans="1:16" s="40" customFormat="1" ht="10.5" customHeight="1" outlineLevel="2">
      <c r="A351" s="29">
        <v>5</v>
      </c>
      <c r="B351" s="30">
        <v>2014</v>
      </c>
      <c r="C351" s="31" t="s">
        <v>296</v>
      </c>
      <c r="D351" s="31" t="s">
        <v>1615</v>
      </c>
      <c r="E351" s="98" t="s">
        <v>248</v>
      </c>
      <c r="F351" s="98">
        <v>41776</v>
      </c>
      <c r="G351" s="31" t="s">
        <v>1435</v>
      </c>
      <c r="H351" s="29">
        <v>5</v>
      </c>
      <c r="I351" s="31" t="s">
        <v>482</v>
      </c>
      <c r="J351" s="52"/>
      <c r="P351" s="36"/>
    </row>
    <row r="352" spans="1:16" s="54" customFormat="1" ht="10.5" customHeight="1" outlineLevel="2">
      <c r="A352" s="29">
        <v>7</v>
      </c>
      <c r="B352" s="30">
        <v>2014</v>
      </c>
      <c r="C352" s="31" t="s">
        <v>296</v>
      </c>
      <c r="D352" s="31" t="s">
        <v>1615</v>
      </c>
      <c r="E352" s="98" t="s">
        <v>271</v>
      </c>
      <c r="F352" s="98">
        <v>41825</v>
      </c>
      <c r="G352" s="31" t="s">
        <v>1112</v>
      </c>
      <c r="H352" s="29">
        <v>5</v>
      </c>
      <c r="I352" s="31" t="s">
        <v>482</v>
      </c>
      <c r="J352" s="52"/>
      <c r="K352" s="59"/>
      <c r="L352" s="52"/>
      <c r="M352" s="52"/>
      <c r="P352" s="74"/>
    </row>
    <row r="353" spans="1:16" s="54" customFormat="1" ht="10.5" customHeight="1" outlineLevel="2">
      <c r="A353" s="29">
        <v>10</v>
      </c>
      <c r="B353" s="29">
        <v>2014</v>
      </c>
      <c r="C353" s="62" t="s">
        <v>296</v>
      </c>
      <c r="D353" s="98" t="s">
        <v>1615</v>
      </c>
      <c r="E353" s="31" t="s">
        <v>286</v>
      </c>
      <c r="F353" s="131">
        <v>41924</v>
      </c>
      <c r="G353" s="31" t="s">
        <v>1616</v>
      </c>
      <c r="H353" s="29">
        <v>3</v>
      </c>
      <c r="I353" s="62" t="s">
        <v>473</v>
      </c>
      <c r="J353" s="52"/>
      <c r="K353" s="60"/>
      <c r="L353" s="59"/>
      <c r="M353" s="59"/>
      <c r="P353" s="74"/>
    </row>
    <row r="354" spans="1:16" s="54" customFormat="1" ht="10.5" customHeight="1" outlineLevel="2">
      <c r="A354" s="29">
        <v>10</v>
      </c>
      <c r="B354" s="29">
        <v>2014</v>
      </c>
      <c r="C354" s="62" t="s">
        <v>296</v>
      </c>
      <c r="D354" s="98" t="s">
        <v>1615</v>
      </c>
      <c r="E354" s="31" t="s">
        <v>266</v>
      </c>
      <c r="F354" s="131">
        <v>41938</v>
      </c>
      <c r="G354" s="31" t="s">
        <v>1694</v>
      </c>
      <c r="H354" s="29">
        <v>5</v>
      </c>
      <c r="I354" s="62" t="s">
        <v>330</v>
      </c>
      <c r="J354" s="52"/>
      <c r="K354" s="60"/>
      <c r="L354" s="59"/>
      <c r="M354" s="59"/>
      <c r="P354" s="74"/>
    </row>
    <row r="355" spans="1:16" s="54" customFormat="1" ht="10.5" customHeight="1" outlineLevel="1">
      <c r="A355" s="29"/>
      <c r="B355" s="29"/>
      <c r="C355" s="62"/>
      <c r="D355" s="98" t="s">
        <v>1617</v>
      </c>
      <c r="E355" s="31"/>
      <c r="F355" s="131"/>
      <c r="G355" s="31"/>
      <c r="H355" s="29">
        <f>SUBTOTAL(9,H350:H354)</f>
        <v>23</v>
      </c>
      <c r="I355" s="62"/>
      <c r="J355" s="52"/>
      <c r="K355" s="60"/>
      <c r="L355" s="59"/>
      <c r="M355" s="59"/>
      <c r="P355" s="74"/>
    </row>
    <row r="356" spans="1:16" s="54" customFormat="1" ht="10.5" customHeight="1" outlineLevel="2">
      <c r="A356" s="42">
        <v>3</v>
      </c>
      <c r="B356" s="56">
        <v>2012</v>
      </c>
      <c r="C356" s="57" t="s">
        <v>239</v>
      </c>
      <c r="D356" s="57" t="s">
        <v>304</v>
      </c>
      <c r="E356" s="65" t="s">
        <v>259</v>
      </c>
      <c r="F356" s="65">
        <v>40979</v>
      </c>
      <c r="G356" s="57" t="s">
        <v>730</v>
      </c>
      <c r="H356" s="55">
        <v>10</v>
      </c>
      <c r="I356" s="57" t="s">
        <v>252</v>
      </c>
      <c r="J356" s="52"/>
      <c r="K356" s="60"/>
      <c r="L356" s="59"/>
      <c r="M356" s="59"/>
      <c r="P356" s="74"/>
    </row>
    <row r="357" spans="1:16" s="48" customFormat="1" ht="10.5" customHeight="1" outlineLevel="2">
      <c r="A357" s="129">
        <v>3</v>
      </c>
      <c r="B357" s="56">
        <v>2012</v>
      </c>
      <c r="C357" s="57" t="s">
        <v>239</v>
      </c>
      <c r="D357" s="57" t="s">
        <v>304</v>
      </c>
      <c r="E357" s="65" t="s">
        <v>265</v>
      </c>
      <c r="F357" s="65">
        <v>40986</v>
      </c>
      <c r="G357" s="57" t="s">
        <v>730</v>
      </c>
      <c r="H357" s="55">
        <v>10</v>
      </c>
      <c r="I357" s="57" t="s">
        <v>252</v>
      </c>
      <c r="J357" s="52"/>
      <c r="K357" s="67"/>
      <c r="P357" s="42"/>
    </row>
    <row r="358" spans="1:16" s="48" customFormat="1" ht="10.5" customHeight="1" outlineLevel="1">
      <c r="A358" s="129"/>
      <c r="B358" s="56"/>
      <c r="C358" s="57"/>
      <c r="D358" s="57" t="s">
        <v>305</v>
      </c>
      <c r="E358" s="65"/>
      <c r="F358" s="65"/>
      <c r="G358" s="57"/>
      <c r="H358" s="55">
        <f>SUBTOTAL(9,H356:H357)</f>
        <v>20</v>
      </c>
      <c r="I358" s="57"/>
      <c r="J358" s="52"/>
      <c r="K358" s="67"/>
      <c r="P358" s="42"/>
    </row>
    <row r="359" spans="1:16" s="52" customFormat="1" ht="10.5" customHeight="1" outlineLevel="2">
      <c r="A359" s="42">
        <v>10</v>
      </c>
      <c r="B359" s="56">
        <v>2012</v>
      </c>
      <c r="C359" s="57" t="s">
        <v>296</v>
      </c>
      <c r="D359" s="57" t="s">
        <v>869</v>
      </c>
      <c r="E359" s="65" t="s">
        <v>301</v>
      </c>
      <c r="F359" s="65">
        <v>41202</v>
      </c>
      <c r="G359" s="57" t="s">
        <v>870</v>
      </c>
      <c r="H359" s="55">
        <v>5</v>
      </c>
      <c r="I359" s="57" t="s">
        <v>482</v>
      </c>
      <c r="J359" s="34"/>
      <c r="K359" s="60"/>
      <c r="L359" s="69"/>
      <c r="M359" s="69"/>
      <c r="P359" s="55"/>
    </row>
    <row r="360" spans="1:16" s="52" customFormat="1" ht="10.5" customHeight="1" outlineLevel="1">
      <c r="A360" s="42"/>
      <c r="B360" s="56"/>
      <c r="C360" s="57"/>
      <c r="D360" s="57" t="s">
        <v>871</v>
      </c>
      <c r="E360" s="65"/>
      <c r="F360" s="65"/>
      <c r="G360" s="57"/>
      <c r="H360" s="55">
        <f>SUBTOTAL(9,H359:H359)</f>
        <v>5</v>
      </c>
      <c r="I360" s="57"/>
      <c r="J360" s="34"/>
      <c r="K360" s="60"/>
      <c r="L360" s="69"/>
      <c r="M360" s="69"/>
      <c r="P360" s="55"/>
    </row>
    <row r="361" spans="1:16" s="52" customFormat="1" ht="10.5" customHeight="1" outlineLevel="2">
      <c r="A361" s="42">
        <v>10</v>
      </c>
      <c r="B361" s="56">
        <v>2012</v>
      </c>
      <c r="C361" s="57" t="s">
        <v>262</v>
      </c>
      <c r="D361" s="57" t="s">
        <v>872</v>
      </c>
      <c r="E361" s="65" t="s">
        <v>301</v>
      </c>
      <c r="F361" s="65">
        <v>41203</v>
      </c>
      <c r="G361" s="57" t="s">
        <v>873</v>
      </c>
      <c r="H361" s="55">
        <v>5</v>
      </c>
      <c r="I361" s="57" t="s">
        <v>874</v>
      </c>
      <c r="J361" s="40"/>
      <c r="K361" s="60"/>
      <c r="L361" s="48"/>
      <c r="M361" s="48"/>
      <c r="P361" s="55"/>
    </row>
    <row r="362" spans="1:16" s="52" customFormat="1" ht="10.5" customHeight="1" outlineLevel="2">
      <c r="A362" s="29">
        <v>2</v>
      </c>
      <c r="B362" s="30">
        <v>2014</v>
      </c>
      <c r="C362" s="31" t="s">
        <v>262</v>
      </c>
      <c r="D362" s="31" t="s">
        <v>872</v>
      </c>
      <c r="E362" s="98" t="s">
        <v>189</v>
      </c>
      <c r="F362" s="98">
        <v>41686</v>
      </c>
      <c r="G362" s="31" t="s">
        <v>1324</v>
      </c>
      <c r="H362" s="29">
        <v>5</v>
      </c>
      <c r="I362" s="31" t="s">
        <v>874</v>
      </c>
      <c r="J362" s="54"/>
      <c r="K362" s="60"/>
      <c r="L362" s="34"/>
      <c r="M362" s="34"/>
      <c r="P362" s="55"/>
    </row>
    <row r="363" spans="1:16" s="52" customFormat="1" ht="10.5" customHeight="1" outlineLevel="2">
      <c r="A363" s="29">
        <v>3</v>
      </c>
      <c r="B363" s="30">
        <v>2014</v>
      </c>
      <c r="C363" s="31" t="s">
        <v>262</v>
      </c>
      <c r="D363" s="31" t="s">
        <v>872</v>
      </c>
      <c r="E363" s="98" t="s">
        <v>199</v>
      </c>
      <c r="F363" s="98">
        <v>41706</v>
      </c>
      <c r="G363" s="31" t="s">
        <v>1389</v>
      </c>
      <c r="H363" s="29">
        <v>5</v>
      </c>
      <c r="I363" s="31" t="s">
        <v>874</v>
      </c>
      <c r="J363" s="48"/>
      <c r="K363" s="67"/>
      <c r="L363" s="34"/>
      <c r="M363" s="34"/>
      <c r="P363" s="55"/>
    </row>
    <row r="364" spans="1:16" s="52" customFormat="1" ht="10.5" customHeight="1" outlineLevel="2">
      <c r="A364" s="29">
        <v>5</v>
      </c>
      <c r="B364" s="30">
        <v>2014</v>
      </c>
      <c r="C364" s="31" t="s">
        <v>262</v>
      </c>
      <c r="D364" s="31" t="s">
        <v>872</v>
      </c>
      <c r="E364" s="98" t="s">
        <v>945</v>
      </c>
      <c r="F364" s="98">
        <v>41784</v>
      </c>
      <c r="G364" s="31" t="s">
        <v>1443</v>
      </c>
      <c r="H364" s="29">
        <v>5</v>
      </c>
      <c r="I364" s="31" t="s">
        <v>874</v>
      </c>
      <c r="J364" s="48"/>
      <c r="K364" s="54"/>
      <c r="L364" s="34"/>
      <c r="M364" s="34"/>
      <c r="P364" s="55"/>
    </row>
    <row r="365" spans="1:16" s="52" customFormat="1" ht="10.5" customHeight="1" outlineLevel="1">
      <c r="A365" s="29"/>
      <c r="B365" s="30"/>
      <c r="C365" s="31"/>
      <c r="D365" s="31" t="s">
        <v>875</v>
      </c>
      <c r="E365" s="98"/>
      <c r="F365" s="98"/>
      <c r="G365" s="31"/>
      <c r="H365" s="29">
        <f>SUBTOTAL(9,H361:H364)</f>
        <v>20</v>
      </c>
      <c r="I365" s="31"/>
      <c r="J365" s="48"/>
      <c r="K365" s="54"/>
      <c r="L365" s="34"/>
      <c r="M365" s="34"/>
      <c r="P365" s="55"/>
    </row>
    <row r="366" spans="1:16" s="52" customFormat="1" ht="10.5" customHeight="1" outlineLevel="2">
      <c r="A366" s="128">
        <v>2</v>
      </c>
      <c r="B366" s="37">
        <v>2013</v>
      </c>
      <c r="C366" s="38" t="s">
        <v>240</v>
      </c>
      <c r="D366" s="38" t="s">
        <v>154</v>
      </c>
      <c r="E366" s="45" t="s">
        <v>261</v>
      </c>
      <c r="F366" s="45">
        <v>41307</v>
      </c>
      <c r="G366" s="38" t="s">
        <v>975</v>
      </c>
      <c r="H366" s="36">
        <v>10</v>
      </c>
      <c r="I366" s="38" t="s">
        <v>327</v>
      </c>
      <c r="J366" s="48"/>
      <c r="K366" s="54"/>
      <c r="L366" s="34"/>
      <c r="M366" s="34"/>
      <c r="P366" s="55"/>
    </row>
    <row r="367" spans="1:16" s="40" customFormat="1" ht="10.5" customHeight="1" outlineLevel="2">
      <c r="A367" s="36">
        <v>2</v>
      </c>
      <c r="B367" s="37">
        <v>2013</v>
      </c>
      <c r="C367" s="38" t="s">
        <v>240</v>
      </c>
      <c r="D367" s="38" t="s">
        <v>154</v>
      </c>
      <c r="E367" s="45" t="s">
        <v>268</v>
      </c>
      <c r="F367" s="45">
        <v>41315</v>
      </c>
      <c r="G367" s="38" t="s">
        <v>485</v>
      </c>
      <c r="H367" s="36">
        <v>5</v>
      </c>
      <c r="I367" s="38" t="s">
        <v>267</v>
      </c>
      <c r="P367" s="36"/>
    </row>
    <row r="368" spans="1:16" s="59" customFormat="1" ht="10.5" customHeight="1" outlineLevel="2">
      <c r="A368" s="36">
        <v>3</v>
      </c>
      <c r="B368" s="36">
        <v>2013</v>
      </c>
      <c r="C368" s="38" t="s">
        <v>240</v>
      </c>
      <c r="D368" s="45" t="s">
        <v>154</v>
      </c>
      <c r="E368" s="38" t="s">
        <v>290</v>
      </c>
      <c r="F368" s="45">
        <v>41336</v>
      </c>
      <c r="G368" s="38" t="s">
        <v>485</v>
      </c>
      <c r="H368" s="36">
        <v>10</v>
      </c>
      <c r="I368" s="38" t="s">
        <v>352</v>
      </c>
      <c r="J368" s="52"/>
      <c r="K368" s="58"/>
      <c r="L368" s="34"/>
      <c r="M368" s="34"/>
      <c r="P368" s="71"/>
    </row>
    <row r="369" spans="1:16" s="40" customFormat="1" ht="10.5" customHeight="1" outlineLevel="2">
      <c r="A369" s="128">
        <v>6</v>
      </c>
      <c r="B369" s="36">
        <v>2013</v>
      </c>
      <c r="C369" s="45" t="s">
        <v>240</v>
      </c>
      <c r="D369" s="38" t="s">
        <v>154</v>
      </c>
      <c r="E369" s="38" t="s">
        <v>208</v>
      </c>
      <c r="F369" s="45">
        <v>41434</v>
      </c>
      <c r="G369" s="38" t="s">
        <v>1113</v>
      </c>
      <c r="H369" s="36">
        <v>10</v>
      </c>
      <c r="I369" s="38" t="s">
        <v>181</v>
      </c>
      <c r="P369" s="36"/>
    </row>
    <row r="370" spans="1:16" s="58" customFormat="1" ht="10.5" customHeight="1" outlineLevel="2">
      <c r="A370" s="128">
        <v>6</v>
      </c>
      <c r="B370" s="36">
        <v>2013</v>
      </c>
      <c r="C370" s="45" t="s">
        <v>240</v>
      </c>
      <c r="D370" s="38" t="s">
        <v>154</v>
      </c>
      <c r="E370" s="38" t="s">
        <v>208</v>
      </c>
      <c r="F370" s="45">
        <v>41434</v>
      </c>
      <c r="G370" s="38" t="s">
        <v>1114</v>
      </c>
      <c r="H370" s="36">
        <v>3</v>
      </c>
      <c r="I370" s="38" t="s">
        <v>139</v>
      </c>
      <c r="J370" s="48"/>
      <c r="L370" s="52"/>
      <c r="M370" s="52"/>
      <c r="P370" s="41"/>
    </row>
    <row r="371" spans="1:16" s="58" customFormat="1" ht="10.5" customHeight="1" outlineLevel="2">
      <c r="A371" s="36">
        <v>11</v>
      </c>
      <c r="B371" s="36">
        <v>2013</v>
      </c>
      <c r="C371" s="45" t="s">
        <v>240</v>
      </c>
      <c r="D371" s="38" t="s">
        <v>154</v>
      </c>
      <c r="E371" s="38" t="s">
        <v>264</v>
      </c>
      <c r="F371" s="45">
        <v>41594</v>
      </c>
      <c r="G371" s="38" t="s">
        <v>485</v>
      </c>
      <c r="H371" s="36">
        <v>5</v>
      </c>
      <c r="I371" s="38" t="s">
        <v>275</v>
      </c>
      <c r="J371" s="48"/>
      <c r="L371" s="52"/>
      <c r="M371" s="52"/>
      <c r="P371" s="41"/>
    </row>
    <row r="372" spans="1:16" s="62" customFormat="1" ht="10.5" customHeight="1" outlineLevel="2">
      <c r="A372" s="36">
        <v>11</v>
      </c>
      <c r="B372" s="36">
        <v>2013</v>
      </c>
      <c r="C372" s="45" t="s">
        <v>240</v>
      </c>
      <c r="D372" s="38" t="s">
        <v>154</v>
      </c>
      <c r="E372" s="38" t="s">
        <v>264</v>
      </c>
      <c r="F372" s="45">
        <v>41594</v>
      </c>
      <c r="G372" s="38" t="s">
        <v>1285</v>
      </c>
      <c r="H372" s="36">
        <v>10</v>
      </c>
      <c r="I372" s="38" t="s">
        <v>327</v>
      </c>
      <c r="J372" s="48"/>
      <c r="K372" s="59"/>
      <c r="L372" s="34"/>
      <c r="M372" s="34"/>
      <c r="P372" s="29"/>
    </row>
    <row r="373" spans="1:16" s="54" customFormat="1" ht="10.5" customHeight="1" outlineLevel="2">
      <c r="A373" s="29">
        <v>10</v>
      </c>
      <c r="B373" s="29">
        <v>2014</v>
      </c>
      <c r="C373" s="98" t="s">
        <v>240</v>
      </c>
      <c r="D373" s="31" t="s">
        <v>154</v>
      </c>
      <c r="E373" s="31" t="s">
        <v>251</v>
      </c>
      <c r="F373" s="98">
        <v>41685</v>
      </c>
      <c r="G373" s="31" t="s">
        <v>485</v>
      </c>
      <c r="H373" s="29">
        <v>10</v>
      </c>
      <c r="I373" s="31" t="s">
        <v>267</v>
      </c>
      <c r="J373" s="48"/>
      <c r="K373" s="58"/>
      <c r="L373" s="69"/>
      <c r="M373" s="69"/>
      <c r="P373" s="74"/>
    </row>
    <row r="374" spans="1:16" s="54" customFormat="1" ht="10.5" customHeight="1" outlineLevel="2">
      <c r="A374" s="29">
        <v>10</v>
      </c>
      <c r="B374" s="29">
        <v>2014</v>
      </c>
      <c r="C374" s="98" t="s">
        <v>240</v>
      </c>
      <c r="D374" s="31" t="s">
        <v>154</v>
      </c>
      <c r="E374" s="31" t="s">
        <v>251</v>
      </c>
      <c r="F374" s="98">
        <v>41685</v>
      </c>
      <c r="G374" s="31" t="s">
        <v>1325</v>
      </c>
      <c r="H374" s="29">
        <v>5</v>
      </c>
      <c r="I374" s="31" t="s">
        <v>327</v>
      </c>
      <c r="J374" s="58"/>
      <c r="K374" s="61"/>
      <c r="L374" s="69"/>
      <c r="M374" s="69"/>
      <c r="P374" s="74"/>
    </row>
    <row r="375" spans="1:16" s="77" customFormat="1" ht="10.5" customHeight="1" outlineLevel="2">
      <c r="A375" s="29">
        <v>10</v>
      </c>
      <c r="B375" s="29">
        <v>2014</v>
      </c>
      <c r="C375" s="98" t="s">
        <v>240</v>
      </c>
      <c r="D375" s="31" t="s">
        <v>154</v>
      </c>
      <c r="E375" s="31" t="s">
        <v>257</v>
      </c>
      <c r="F375" s="98">
        <v>41686</v>
      </c>
      <c r="G375" s="31" t="s">
        <v>485</v>
      </c>
      <c r="H375" s="29">
        <v>10</v>
      </c>
      <c r="I375" s="31" t="s">
        <v>267</v>
      </c>
      <c r="J375" s="61"/>
      <c r="P375" s="78"/>
    </row>
    <row r="376" spans="1:16" s="77" customFormat="1" ht="10.5" customHeight="1" outlineLevel="2">
      <c r="A376" s="29">
        <v>3</v>
      </c>
      <c r="B376" s="30">
        <v>2014</v>
      </c>
      <c r="C376" s="31" t="s">
        <v>240</v>
      </c>
      <c r="D376" s="32" t="s">
        <v>154</v>
      </c>
      <c r="E376" s="98" t="s">
        <v>290</v>
      </c>
      <c r="F376" s="98">
        <v>41700</v>
      </c>
      <c r="G376" s="31" t="s">
        <v>485</v>
      </c>
      <c r="H376" s="29">
        <v>7</v>
      </c>
      <c r="I376" s="62" t="s">
        <v>83</v>
      </c>
      <c r="J376" s="54"/>
      <c r="P376" s="78"/>
    </row>
    <row r="377" spans="1:16" s="77" customFormat="1" ht="10.5" customHeight="1" outlineLevel="2">
      <c r="A377" s="29">
        <v>6</v>
      </c>
      <c r="B377" s="30">
        <v>2014</v>
      </c>
      <c r="C377" s="31" t="s">
        <v>240</v>
      </c>
      <c r="D377" s="31" t="s">
        <v>154</v>
      </c>
      <c r="E377" s="98" t="s">
        <v>208</v>
      </c>
      <c r="F377" s="98">
        <v>41797</v>
      </c>
      <c r="G377" s="31" t="s">
        <v>1489</v>
      </c>
      <c r="H377" s="126">
        <v>7</v>
      </c>
      <c r="I377" s="127" t="s">
        <v>377</v>
      </c>
      <c r="J377" s="54"/>
      <c r="P377" s="78"/>
    </row>
    <row r="378" spans="1:16" s="77" customFormat="1" ht="10.5" customHeight="1" outlineLevel="1">
      <c r="A378" s="29"/>
      <c r="B378" s="30"/>
      <c r="C378" s="31"/>
      <c r="D378" s="31" t="s">
        <v>155</v>
      </c>
      <c r="E378" s="98"/>
      <c r="F378" s="98"/>
      <c r="G378" s="31"/>
      <c r="H378" s="126">
        <f>SUBTOTAL(9,H366:H377)</f>
        <v>92</v>
      </c>
      <c r="I378" s="127"/>
      <c r="J378" s="54"/>
      <c r="P378" s="78"/>
    </row>
    <row r="379" spans="1:16" s="70" customFormat="1" ht="10.5" customHeight="1" outlineLevel="2">
      <c r="A379" s="36">
        <v>3</v>
      </c>
      <c r="B379" s="36">
        <v>2013</v>
      </c>
      <c r="C379" s="38" t="s">
        <v>240</v>
      </c>
      <c r="D379" s="45" t="s">
        <v>372</v>
      </c>
      <c r="E379" s="38" t="s">
        <v>290</v>
      </c>
      <c r="F379" s="45">
        <v>41336</v>
      </c>
      <c r="G379" s="38" t="s">
        <v>760</v>
      </c>
      <c r="H379" s="36">
        <v>3</v>
      </c>
      <c r="I379" s="38" t="s">
        <v>353</v>
      </c>
      <c r="J379" s="62"/>
      <c r="K379" s="54"/>
      <c r="L379" s="52"/>
      <c r="M379" s="52"/>
      <c r="P379" s="79"/>
    </row>
    <row r="380" spans="1:16" s="59" customFormat="1" ht="10.5" customHeight="1" outlineLevel="2">
      <c r="A380" s="36">
        <v>6</v>
      </c>
      <c r="B380" s="36">
        <v>2013</v>
      </c>
      <c r="C380" s="45" t="s">
        <v>240</v>
      </c>
      <c r="D380" s="38" t="s">
        <v>372</v>
      </c>
      <c r="E380" s="38" t="s">
        <v>208</v>
      </c>
      <c r="F380" s="45">
        <v>41434</v>
      </c>
      <c r="G380" s="38" t="s">
        <v>1115</v>
      </c>
      <c r="H380" s="36">
        <v>7</v>
      </c>
      <c r="I380" s="38" t="s">
        <v>176</v>
      </c>
      <c r="J380" s="54"/>
      <c r="K380" s="54"/>
      <c r="L380" s="34"/>
      <c r="M380" s="34"/>
      <c r="P380" s="71"/>
    </row>
    <row r="381" spans="1:16" s="62" customFormat="1" ht="10.5" customHeight="1" outlineLevel="2">
      <c r="A381" s="36">
        <v>10</v>
      </c>
      <c r="B381" s="37">
        <v>2013</v>
      </c>
      <c r="C381" s="38" t="s">
        <v>240</v>
      </c>
      <c r="D381" s="38" t="s">
        <v>372</v>
      </c>
      <c r="E381" s="45" t="s">
        <v>286</v>
      </c>
      <c r="F381" s="45">
        <v>41560</v>
      </c>
      <c r="G381" s="38" t="s">
        <v>1116</v>
      </c>
      <c r="H381" s="36">
        <v>3</v>
      </c>
      <c r="I381" s="38" t="s">
        <v>120</v>
      </c>
      <c r="J381" s="52"/>
      <c r="K381" s="54"/>
      <c r="L381" s="54"/>
      <c r="M381" s="54"/>
      <c r="P381" s="29"/>
    </row>
    <row r="382" spans="1:16" s="62" customFormat="1" ht="10.5" customHeight="1" outlineLevel="2">
      <c r="A382" s="29">
        <v>3</v>
      </c>
      <c r="B382" s="30">
        <v>2014</v>
      </c>
      <c r="C382" s="31" t="s">
        <v>240</v>
      </c>
      <c r="D382" s="32" t="s">
        <v>372</v>
      </c>
      <c r="E382" s="98" t="s">
        <v>290</v>
      </c>
      <c r="F382" s="98">
        <v>41700</v>
      </c>
      <c r="G382" s="31" t="s">
        <v>1352</v>
      </c>
      <c r="H382" s="29">
        <v>10</v>
      </c>
      <c r="I382" s="62" t="s">
        <v>384</v>
      </c>
      <c r="J382" s="52"/>
      <c r="K382" s="54"/>
      <c r="L382" s="48"/>
      <c r="M382" s="48"/>
      <c r="P382" s="29"/>
    </row>
    <row r="383" spans="1:16" s="62" customFormat="1" ht="10.5" customHeight="1" outlineLevel="2">
      <c r="A383" s="29">
        <v>10</v>
      </c>
      <c r="B383" s="29">
        <v>2014</v>
      </c>
      <c r="C383" s="31" t="s">
        <v>240</v>
      </c>
      <c r="D383" s="98" t="s">
        <v>372</v>
      </c>
      <c r="E383" s="31" t="s">
        <v>286</v>
      </c>
      <c r="F383" s="131">
        <v>41924</v>
      </c>
      <c r="G383" s="31" t="s">
        <v>1618</v>
      </c>
      <c r="H383" s="29">
        <v>7</v>
      </c>
      <c r="I383" s="62" t="s">
        <v>274</v>
      </c>
      <c r="J383" s="52"/>
      <c r="K383" s="54"/>
      <c r="L383" s="48"/>
      <c r="M383" s="48"/>
      <c r="P383" s="29"/>
    </row>
    <row r="384" spans="1:16" s="62" customFormat="1" ht="10.5" customHeight="1" outlineLevel="1">
      <c r="A384" s="29"/>
      <c r="B384" s="29"/>
      <c r="C384" s="31"/>
      <c r="D384" s="98" t="s">
        <v>413</v>
      </c>
      <c r="E384" s="31"/>
      <c r="F384" s="131"/>
      <c r="G384" s="31"/>
      <c r="H384" s="29">
        <f>SUBTOTAL(9,H379:H383)</f>
        <v>30</v>
      </c>
      <c r="J384" s="52"/>
      <c r="K384" s="54"/>
      <c r="L384" s="48"/>
      <c r="M384" s="48"/>
      <c r="P384" s="29"/>
    </row>
    <row r="385" spans="1:16" s="59" customFormat="1" ht="10.5" customHeight="1" outlineLevel="2">
      <c r="A385" s="42">
        <v>5</v>
      </c>
      <c r="B385" s="129">
        <v>2012</v>
      </c>
      <c r="C385" s="124" t="s">
        <v>240</v>
      </c>
      <c r="D385" s="124" t="s">
        <v>19</v>
      </c>
      <c r="E385" s="124" t="s">
        <v>208</v>
      </c>
      <c r="F385" s="133">
        <v>41049</v>
      </c>
      <c r="G385" s="134" t="s">
        <v>458</v>
      </c>
      <c r="H385" s="129">
        <v>10</v>
      </c>
      <c r="I385" s="124" t="s">
        <v>170</v>
      </c>
      <c r="J385" s="52"/>
      <c r="K385" s="58"/>
      <c r="L385" s="34"/>
      <c r="M385" s="34"/>
      <c r="P385" s="71"/>
    </row>
    <row r="386" spans="1:16" s="59" customFormat="1" ht="10.5" customHeight="1" outlineLevel="2">
      <c r="A386" s="42">
        <v>5</v>
      </c>
      <c r="B386" s="129">
        <v>2012</v>
      </c>
      <c r="C386" s="124" t="s">
        <v>240</v>
      </c>
      <c r="D386" s="124" t="s">
        <v>19</v>
      </c>
      <c r="E386" s="124" t="s">
        <v>208</v>
      </c>
      <c r="F386" s="133">
        <v>41049</v>
      </c>
      <c r="G386" s="134" t="s">
        <v>761</v>
      </c>
      <c r="H386" s="129">
        <v>3</v>
      </c>
      <c r="I386" s="124" t="s">
        <v>762</v>
      </c>
      <c r="J386" s="52"/>
      <c r="K386" s="58"/>
      <c r="L386" s="34"/>
      <c r="M386" s="34"/>
      <c r="P386" s="71"/>
    </row>
    <row r="387" spans="1:16" s="59" customFormat="1" ht="10.5" customHeight="1" outlineLevel="2">
      <c r="A387" s="42">
        <v>5</v>
      </c>
      <c r="B387" s="129">
        <v>2012</v>
      </c>
      <c r="C387" s="124" t="s">
        <v>240</v>
      </c>
      <c r="D387" s="124" t="s">
        <v>19</v>
      </c>
      <c r="E387" s="124" t="s">
        <v>208</v>
      </c>
      <c r="F387" s="133">
        <v>41049</v>
      </c>
      <c r="G387" s="134" t="s">
        <v>763</v>
      </c>
      <c r="H387" s="129">
        <v>10</v>
      </c>
      <c r="I387" s="124" t="s">
        <v>764</v>
      </c>
      <c r="J387" s="52"/>
      <c r="K387" s="58"/>
      <c r="L387" s="34"/>
      <c r="M387" s="34"/>
      <c r="P387" s="71"/>
    </row>
    <row r="388" spans="1:16" s="54" customFormat="1" ht="10.5" customHeight="1" outlineLevel="2">
      <c r="A388" s="42">
        <v>5</v>
      </c>
      <c r="B388" s="129">
        <v>2012</v>
      </c>
      <c r="C388" s="124" t="s">
        <v>240</v>
      </c>
      <c r="D388" s="124" t="s">
        <v>19</v>
      </c>
      <c r="E388" s="124" t="s">
        <v>811</v>
      </c>
      <c r="F388" s="133">
        <v>41055</v>
      </c>
      <c r="G388" s="134" t="s">
        <v>458</v>
      </c>
      <c r="H388" s="129">
        <v>10</v>
      </c>
      <c r="I388" s="124" t="s">
        <v>816</v>
      </c>
      <c r="J388" s="52"/>
      <c r="K388" s="59"/>
      <c r="L388" s="69"/>
      <c r="M388" s="69"/>
      <c r="P388" s="74"/>
    </row>
    <row r="389" spans="1:16" s="59" customFormat="1" ht="10.5" customHeight="1" outlineLevel="2">
      <c r="A389" s="36">
        <v>3</v>
      </c>
      <c r="B389" s="36">
        <v>2013</v>
      </c>
      <c r="C389" s="38" t="s">
        <v>240</v>
      </c>
      <c r="D389" s="45" t="s">
        <v>19</v>
      </c>
      <c r="E389" s="38" t="s">
        <v>290</v>
      </c>
      <c r="F389" s="45">
        <v>41336</v>
      </c>
      <c r="G389" s="38" t="s">
        <v>458</v>
      </c>
      <c r="H389" s="36">
        <v>10</v>
      </c>
      <c r="I389" s="38" t="s">
        <v>362</v>
      </c>
      <c r="J389" s="52"/>
      <c r="K389" s="58"/>
      <c r="L389" s="34"/>
      <c r="M389" s="34"/>
      <c r="P389" s="71"/>
    </row>
    <row r="390" spans="1:16" s="69" customFormat="1" ht="10.5" customHeight="1" outlineLevel="2">
      <c r="A390" s="36">
        <v>6</v>
      </c>
      <c r="B390" s="36">
        <v>2013</v>
      </c>
      <c r="C390" s="45" t="s">
        <v>240</v>
      </c>
      <c r="D390" s="38" t="s">
        <v>19</v>
      </c>
      <c r="E390" s="38" t="s">
        <v>208</v>
      </c>
      <c r="F390" s="45">
        <v>41434</v>
      </c>
      <c r="G390" s="38" t="s">
        <v>1117</v>
      </c>
      <c r="H390" s="36">
        <v>10</v>
      </c>
      <c r="I390" s="38" t="s">
        <v>793</v>
      </c>
      <c r="J390" s="62"/>
      <c r="K390" s="54"/>
      <c r="L390" s="48"/>
      <c r="M390" s="48"/>
      <c r="P390" s="80"/>
    </row>
    <row r="391" spans="1:16" s="69" customFormat="1" ht="10.5" customHeight="1" outlineLevel="2">
      <c r="A391" s="128">
        <v>6</v>
      </c>
      <c r="B391" s="36">
        <v>2013</v>
      </c>
      <c r="C391" s="45" t="s">
        <v>240</v>
      </c>
      <c r="D391" s="38" t="s">
        <v>19</v>
      </c>
      <c r="E391" s="38" t="s">
        <v>1064</v>
      </c>
      <c r="F391" s="45">
        <v>41440</v>
      </c>
      <c r="G391" s="38" t="s">
        <v>1117</v>
      </c>
      <c r="H391" s="36">
        <v>15</v>
      </c>
      <c r="I391" s="38" t="s">
        <v>1118</v>
      </c>
      <c r="J391" s="62"/>
      <c r="K391" s="54"/>
      <c r="L391" s="48"/>
      <c r="M391" s="48"/>
      <c r="P391" s="80"/>
    </row>
    <row r="392" spans="1:16" s="61" customFormat="1" ht="10.5" customHeight="1" outlineLevel="2">
      <c r="A392" s="29">
        <v>3</v>
      </c>
      <c r="B392" s="30">
        <v>2014</v>
      </c>
      <c r="C392" s="31" t="s">
        <v>240</v>
      </c>
      <c r="D392" s="32" t="s">
        <v>19</v>
      </c>
      <c r="E392" s="98" t="s">
        <v>290</v>
      </c>
      <c r="F392" s="98">
        <v>41700</v>
      </c>
      <c r="G392" s="31" t="s">
        <v>1117</v>
      </c>
      <c r="H392" s="29">
        <v>10</v>
      </c>
      <c r="I392" s="62" t="s">
        <v>494</v>
      </c>
      <c r="J392" s="62"/>
      <c r="K392" s="54"/>
      <c r="L392" s="52"/>
      <c r="M392" s="52"/>
      <c r="P392" s="73"/>
    </row>
    <row r="393" spans="1:16" s="62" customFormat="1" ht="10.5" customHeight="1" outlineLevel="2">
      <c r="A393" s="29">
        <v>3</v>
      </c>
      <c r="B393" s="30">
        <v>2014</v>
      </c>
      <c r="C393" s="31" t="s">
        <v>240</v>
      </c>
      <c r="D393" s="32" t="s">
        <v>19</v>
      </c>
      <c r="E393" s="98" t="s">
        <v>290</v>
      </c>
      <c r="F393" s="98">
        <v>41700</v>
      </c>
      <c r="G393" s="31" t="s">
        <v>458</v>
      </c>
      <c r="H393" s="29">
        <v>3</v>
      </c>
      <c r="I393" s="62" t="s">
        <v>349</v>
      </c>
      <c r="P393" s="29"/>
    </row>
    <row r="394" spans="1:16" s="61" customFormat="1" ht="10.5" customHeight="1" outlineLevel="2">
      <c r="A394" s="29">
        <v>5</v>
      </c>
      <c r="B394" s="30">
        <v>2014</v>
      </c>
      <c r="C394" s="31" t="s">
        <v>240</v>
      </c>
      <c r="D394" s="32" t="s">
        <v>19</v>
      </c>
      <c r="E394" s="98" t="s">
        <v>248</v>
      </c>
      <c r="F394" s="98">
        <v>41776</v>
      </c>
      <c r="G394" s="31" t="s">
        <v>1117</v>
      </c>
      <c r="H394" s="29">
        <v>10</v>
      </c>
      <c r="I394" s="62" t="s">
        <v>267</v>
      </c>
      <c r="J394" s="40"/>
      <c r="L394" s="52"/>
      <c r="M394" s="52"/>
      <c r="P394" s="73"/>
    </row>
    <row r="395" spans="1:16" s="40" customFormat="1" ht="10.5" customHeight="1" outlineLevel="2">
      <c r="A395" s="29">
        <v>10</v>
      </c>
      <c r="B395" s="29">
        <v>2014</v>
      </c>
      <c r="C395" s="31" t="s">
        <v>240</v>
      </c>
      <c r="D395" s="98" t="s">
        <v>19</v>
      </c>
      <c r="E395" s="31" t="s">
        <v>286</v>
      </c>
      <c r="F395" s="131">
        <v>41924</v>
      </c>
      <c r="G395" s="31" t="s">
        <v>1619</v>
      </c>
      <c r="H395" s="29">
        <v>7</v>
      </c>
      <c r="I395" s="62" t="s">
        <v>324</v>
      </c>
      <c r="P395" s="36"/>
    </row>
    <row r="396" spans="1:16" s="40" customFormat="1" ht="10.5" customHeight="1" outlineLevel="1">
      <c r="A396" s="29"/>
      <c r="B396" s="29"/>
      <c r="C396" s="31"/>
      <c r="D396" s="98" t="s">
        <v>20</v>
      </c>
      <c r="E396" s="31"/>
      <c r="F396" s="131"/>
      <c r="G396" s="31"/>
      <c r="H396" s="29">
        <f>SUBTOTAL(9,H385:H395)</f>
        <v>98</v>
      </c>
      <c r="I396" s="62"/>
      <c r="P396" s="36"/>
    </row>
    <row r="397" spans="1:16" s="62" customFormat="1" ht="10.5" customHeight="1" outlineLevel="2">
      <c r="A397" s="129">
        <v>5</v>
      </c>
      <c r="B397" s="129">
        <v>2012</v>
      </c>
      <c r="C397" s="124" t="s">
        <v>240</v>
      </c>
      <c r="D397" s="124" t="s">
        <v>59</v>
      </c>
      <c r="E397" s="124" t="s">
        <v>208</v>
      </c>
      <c r="F397" s="133">
        <v>41049</v>
      </c>
      <c r="G397" s="134" t="s">
        <v>765</v>
      </c>
      <c r="H397" s="129">
        <v>7</v>
      </c>
      <c r="I397" s="124" t="s">
        <v>377</v>
      </c>
      <c r="P397" s="29"/>
    </row>
    <row r="398" spans="1:16" s="62" customFormat="1" ht="10.5" customHeight="1" outlineLevel="2">
      <c r="A398" s="129">
        <v>5</v>
      </c>
      <c r="B398" s="129">
        <v>2012</v>
      </c>
      <c r="C398" s="124" t="s">
        <v>240</v>
      </c>
      <c r="D398" s="124" t="s">
        <v>59</v>
      </c>
      <c r="E398" s="124" t="s">
        <v>208</v>
      </c>
      <c r="F398" s="133">
        <v>41049</v>
      </c>
      <c r="G398" s="134" t="s">
        <v>766</v>
      </c>
      <c r="H398" s="129">
        <v>10</v>
      </c>
      <c r="I398" s="124" t="s">
        <v>0</v>
      </c>
      <c r="P398" s="29"/>
    </row>
    <row r="399" spans="1:16" s="62" customFormat="1" ht="10.5" customHeight="1" outlineLevel="2">
      <c r="A399" s="129">
        <v>5</v>
      </c>
      <c r="B399" s="129">
        <v>2012</v>
      </c>
      <c r="C399" s="124" t="s">
        <v>240</v>
      </c>
      <c r="D399" s="124" t="s">
        <v>59</v>
      </c>
      <c r="E399" s="124" t="s">
        <v>208</v>
      </c>
      <c r="F399" s="133">
        <v>41049</v>
      </c>
      <c r="G399" s="134" t="s">
        <v>767</v>
      </c>
      <c r="H399" s="129">
        <v>7</v>
      </c>
      <c r="I399" s="124" t="s">
        <v>434</v>
      </c>
      <c r="P399" s="29"/>
    </row>
    <row r="400" spans="1:16" s="40" customFormat="1" ht="10.5" customHeight="1" outlineLevel="2">
      <c r="A400" s="129">
        <v>5</v>
      </c>
      <c r="B400" s="129">
        <v>2012</v>
      </c>
      <c r="C400" s="124" t="s">
        <v>240</v>
      </c>
      <c r="D400" s="124" t="s">
        <v>59</v>
      </c>
      <c r="E400" s="124" t="s">
        <v>208</v>
      </c>
      <c r="F400" s="133">
        <v>41049</v>
      </c>
      <c r="G400" s="134" t="s">
        <v>768</v>
      </c>
      <c r="H400" s="129">
        <v>3</v>
      </c>
      <c r="I400" s="124" t="s">
        <v>132</v>
      </c>
      <c r="P400" s="36"/>
    </row>
    <row r="401" spans="1:16" s="60" customFormat="1" ht="10.5" customHeight="1" outlineLevel="2">
      <c r="A401" s="129">
        <v>5</v>
      </c>
      <c r="B401" s="129">
        <v>2012</v>
      </c>
      <c r="C401" s="124" t="s">
        <v>240</v>
      </c>
      <c r="D401" s="124" t="s">
        <v>59</v>
      </c>
      <c r="E401" s="124" t="s">
        <v>811</v>
      </c>
      <c r="F401" s="133">
        <v>41055</v>
      </c>
      <c r="G401" s="134" t="s">
        <v>766</v>
      </c>
      <c r="H401" s="129">
        <v>5</v>
      </c>
      <c r="I401" s="124" t="s">
        <v>817</v>
      </c>
      <c r="J401" s="54"/>
      <c r="K401" s="61"/>
      <c r="L401" s="58"/>
      <c r="M401" s="58"/>
      <c r="P401" s="72"/>
    </row>
    <row r="402" spans="1:16" s="60" customFormat="1" ht="10.5" customHeight="1" outlineLevel="2">
      <c r="A402" s="128">
        <v>6</v>
      </c>
      <c r="B402" s="36">
        <v>2013</v>
      </c>
      <c r="C402" s="45" t="s">
        <v>240</v>
      </c>
      <c r="D402" s="38" t="s">
        <v>59</v>
      </c>
      <c r="E402" s="38" t="s">
        <v>208</v>
      </c>
      <c r="F402" s="45">
        <v>41434</v>
      </c>
      <c r="G402" s="38" t="s">
        <v>1119</v>
      </c>
      <c r="H402" s="36">
        <v>10</v>
      </c>
      <c r="I402" s="38" t="s">
        <v>177</v>
      </c>
      <c r="J402" s="58"/>
      <c r="L402" s="58"/>
      <c r="M402" s="58"/>
      <c r="P402" s="72"/>
    </row>
    <row r="403" spans="1:16" s="60" customFormat="1" ht="10.5" customHeight="1" outlineLevel="2">
      <c r="A403" s="128">
        <v>6</v>
      </c>
      <c r="B403" s="36">
        <v>2013</v>
      </c>
      <c r="C403" s="45" t="s">
        <v>240</v>
      </c>
      <c r="D403" s="38" t="s">
        <v>59</v>
      </c>
      <c r="E403" s="38" t="s">
        <v>208</v>
      </c>
      <c r="F403" s="45">
        <v>41434</v>
      </c>
      <c r="G403" s="38" t="s">
        <v>1120</v>
      </c>
      <c r="H403" s="36">
        <v>10</v>
      </c>
      <c r="I403" s="38" t="s">
        <v>178</v>
      </c>
      <c r="J403" s="54"/>
      <c r="L403" s="58"/>
      <c r="M403" s="58"/>
      <c r="P403" s="72"/>
    </row>
    <row r="404" spans="1:16" s="54" customFormat="1" ht="10.5" customHeight="1" outlineLevel="2">
      <c r="A404" s="36">
        <v>6</v>
      </c>
      <c r="B404" s="36">
        <v>2013</v>
      </c>
      <c r="C404" s="45" t="s">
        <v>240</v>
      </c>
      <c r="D404" s="38" t="s">
        <v>59</v>
      </c>
      <c r="E404" s="38" t="s">
        <v>208</v>
      </c>
      <c r="F404" s="45">
        <v>41434</v>
      </c>
      <c r="G404" s="38" t="s">
        <v>1121</v>
      </c>
      <c r="H404" s="36">
        <v>10</v>
      </c>
      <c r="I404" s="38" t="s">
        <v>140</v>
      </c>
      <c r="K404" s="69"/>
      <c r="L404" s="67"/>
      <c r="M404" s="67"/>
      <c r="P404" s="74"/>
    </row>
    <row r="405" spans="1:16" s="54" customFormat="1" ht="10.5" customHeight="1" outlineLevel="2">
      <c r="A405" s="36">
        <v>6</v>
      </c>
      <c r="B405" s="36">
        <v>2013</v>
      </c>
      <c r="C405" s="45" t="s">
        <v>240</v>
      </c>
      <c r="D405" s="38" t="s">
        <v>59</v>
      </c>
      <c r="E405" s="38" t="s">
        <v>1064</v>
      </c>
      <c r="F405" s="45">
        <v>41440</v>
      </c>
      <c r="G405" s="38" t="s">
        <v>1120</v>
      </c>
      <c r="H405" s="36">
        <v>15</v>
      </c>
      <c r="I405" s="38" t="s">
        <v>1122</v>
      </c>
      <c r="K405" s="60"/>
      <c r="L405" s="52"/>
      <c r="M405" s="52"/>
      <c r="P405" s="74"/>
    </row>
    <row r="406" spans="1:16" s="48" customFormat="1" ht="10.5" customHeight="1" outlineLevel="2">
      <c r="A406" s="36">
        <v>6</v>
      </c>
      <c r="B406" s="36">
        <v>2013</v>
      </c>
      <c r="C406" s="45" t="s">
        <v>240</v>
      </c>
      <c r="D406" s="38" t="s">
        <v>59</v>
      </c>
      <c r="E406" s="38" t="s">
        <v>1064</v>
      </c>
      <c r="F406" s="45">
        <v>41440</v>
      </c>
      <c r="G406" s="38" t="s">
        <v>1123</v>
      </c>
      <c r="H406" s="36">
        <v>10</v>
      </c>
      <c r="I406" s="38" t="s">
        <v>1124</v>
      </c>
      <c r="J406" s="54"/>
      <c r="K406" s="60"/>
      <c r="L406" s="34"/>
      <c r="M406" s="34"/>
      <c r="P406" s="42"/>
    </row>
    <row r="407" spans="1:16" s="69" customFormat="1" ht="10.5" customHeight="1" outlineLevel="2">
      <c r="A407" s="36">
        <v>6</v>
      </c>
      <c r="B407" s="36">
        <v>2013</v>
      </c>
      <c r="C407" s="45" t="s">
        <v>240</v>
      </c>
      <c r="D407" s="38" t="s">
        <v>59</v>
      </c>
      <c r="E407" s="38" t="s">
        <v>1064</v>
      </c>
      <c r="F407" s="45">
        <v>41440</v>
      </c>
      <c r="G407" s="38" t="s">
        <v>1123</v>
      </c>
      <c r="H407" s="36">
        <v>15</v>
      </c>
      <c r="I407" s="38" t="s">
        <v>1125</v>
      </c>
      <c r="J407" s="40"/>
      <c r="K407" s="59"/>
      <c r="L407" s="60"/>
      <c r="M407" s="60"/>
      <c r="P407" s="80"/>
    </row>
    <row r="408" spans="1:16" s="69" customFormat="1" ht="10.5" customHeight="1" outlineLevel="2">
      <c r="A408" s="29">
        <v>3</v>
      </c>
      <c r="B408" s="30">
        <v>2014</v>
      </c>
      <c r="C408" s="31" t="s">
        <v>240</v>
      </c>
      <c r="D408" s="32" t="s">
        <v>59</v>
      </c>
      <c r="E408" s="98" t="s">
        <v>290</v>
      </c>
      <c r="F408" s="98">
        <v>41700</v>
      </c>
      <c r="G408" s="31" t="s">
        <v>1353</v>
      </c>
      <c r="H408" s="29">
        <v>10</v>
      </c>
      <c r="I408" s="62" t="s">
        <v>350</v>
      </c>
      <c r="J408" s="40"/>
      <c r="K408" s="59"/>
      <c r="L408" s="60"/>
      <c r="M408" s="60"/>
      <c r="P408" s="80"/>
    </row>
    <row r="409" spans="1:16" s="62" customFormat="1" ht="10.5" customHeight="1" outlineLevel="2">
      <c r="A409" s="29">
        <v>3</v>
      </c>
      <c r="B409" s="30">
        <v>2014</v>
      </c>
      <c r="C409" s="31" t="s">
        <v>240</v>
      </c>
      <c r="D409" s="32" t="s">
        <v>59</v>
      </c>
      <c r="E409" s="98" t="s">
        <v>290</v>
      </c>
      <c r="F409" s="98">
        <v>41700</v>
      </c>
      <c r="G409" s="31" t="s">
        <v>1354</v>
      </c>
      <c r="H409" s="29">
        <v>7</v>
      </c>
      <c r="I409" s="62" t="s">
        <v>145</v>
      </c>
      <c r="P409" s="29"/>
    </row>
    <row r="410" spans="1:16" s="69" customFormat="1" ht="10.5" customHeight="1" outlineLevel="2">
      <c r="A410" s="29">
        <v>3</v>
      </c>
      <c r="B410" s="30">
        <v>2014</v>
      </c>
      <c r="C410" s="31" t="s">
        <v>240</v>
      </c>
      <c r="D410" s="32" t="s">
        <v>59</v>
      </c>
      <c r="E410" s="98" t="s">
        <v>290</v>
      </c>
      <c r="F410" s="98">
        <v>41700</v>
      </c>
      <c r="G410" s="31" t="s">
        <v>1355</v>
      </c>
      <c r="H410" s="29">
        <v>7</v>
      </c>
      <c r="I410" s="62" t="s">
        <v>100</v>
      </c>
      <c r="J410" s="40"/>
      <c r="K410" s="59"/>
      <c r="L410" s="60"/>
      <c r="M410" s="60"/>
      <c r="P410" s="80"/>
    </row>
    <row r="411" spans="1:16" s="47" customFormat="1" ht="10.5" customHeight="1" outlineLevel="2">
      <c r="A411" s="29">
        <v>3</v>
      </c>
      <c r="B411" s="30">
        <v>2014</v>
      </c>
      <c r="C411" s="31" t="s">
        <v>240</v>
      </c>
      <c r="D411" s="32" t="s">
        <v>59</v>
      </c>
      <c r="E411" s="98" t="s">
        <v>290</v>
      </c>
      <c r="F411" s="98">
        <v>41700</v>
      </c>
      <c r="G411" s="31" t="s">
        <v>1356</v>
      </c>
      <c r="H411" s="29">
        <v>7</v>
      </c>
      <c r="I411" s="62" t="s">
        <v>27</v>
      </c>
      <c r="J411" s="48"/>
      <c r="K411" s="54"/>
      <c r="L411" s="34"/>
      <c r="M411" s="34"/>
      <c r="P411" s="139"/>
    </row>
    <row r="412" spans="1:16" s="69" customFormat="1" ht="10.5" customHeight="1" outlineLevel="2">
      <c r="A412" s="29">
        <v>3</v>
      </c>
      <c r="B412" s="30">
        <v>2014</v>
      </c>
      <c r="C412" s="31" t="s">
        <v>240</v>
      </c>
      <c r="D412" s="32" t="s">
        <v>59</v>
      </c>
      <c r="E412" s="98" t="s">
        <v>290</v>
      </c>
      <c r="F412" s="98">
        <v>41700</v>
      </c>
      <c r="G412" s="31" t="s">
        <v>1357</v>
      </c>
      <c r="H412" s="29">
        <v>10</v>
      </c>
      <c r="I412" s="62" t="s">
        <v>352</v>
      </c>
      <c r="J412" s="48"/>
      <c r="K412" s="59"/>
      <c r="L412" s="60"/>
      <c r="M412" s="60"/>
      <c r="P412" s="80"/>
    </row>
    <row r="413" spans="1:16" s="69" customFormat="1" ht="10.5" customHeight="1" outlineLevel="2">
      <c r="A413" s="29">
        <v>3</v>
      </c>
      <c r="B413" s="30">
        <v>2014</v>
      </c>
      <c r="C413" s="31" t="s">
        <v>240</v>
      </c>
      <c r="D413" s="32" t="s">
        <v>59</v>
      </c>
      <c r="E413" s="98" t="s">
        <v>290</v>
      </c>
      <c r="F413" s="98">
        <v>41700</v>
      </c>
      <c r="G413" s="31" t="s">
        <v>1358</v>
      </c>
      <c r="H413" s="29">
        <v>10</v>
      </c>
      <c r="I413" s="62" t="s">
        <v>14</v>
      </c>
      <c r="J413" s="48"/>
      <c r="K413" s="59"/>
      <c r="L413" s="60"/>
      <c r="M413" s="60"/>
      <c r="P413" s="80"/>
    </row>
    <row r="414" spans="1:16" s="40" customFormat="1" ht="10.5" customHeight="1" outlineLevel="2">
      <c r="A414" s="29">
        <v>6</v>
      </c>
      <c r="B414" s="30">
        <v>2014</v>
      </c>
      <c r="C414" s="31" t="s">
        <v>240</v>
      </c>
      <c r="D414" s="31" t="s">
        <v>59</v>
      </c>
      <c r="E414" s="98" t="s">
        <v>208</v>
      </c>
      <c r="F414" s="98">
        <v>41797</v>
      </c>
      <c r="G414" s="31" t="s">
        <v>1490</v>
      </c>
      <c r="H414" s="126">
        <v>10</v>
      </c>
      <c r="I414" s="127" t="s">
        <v>162</v>
      </c>
      <c r="P414" s="36"/>
    </row>
    <row r="415" spans="1:16" s="40" customFormat="1" ht="10.5" customHeight="1" outlineLevel="2">
      <c r="A415" s="29">
        <v>6</v>
      </c>
      <c r="B415" s="30">
        <v>2014</v>
      </c>
      <c r="C415" s="31" t="s">
        <v>240</v>
      </c>
      <c r="D415" s="31" t="s">
        <v>59</v>
      </c>
      <c r="E415" s="98" t="s">
        <v>208</v>
      </c>
      <c r="F415" s="98">
        <v>41797</v>
      </c>
      <c r="G415" s="31" t="s">
        <v>1491</v>
      </c>
      <c r="H415" s="126">
        <v>10</v>
      </c>
      <c r="I415" s="127" t="s">
        <v>793</v>
      </c>
      <c r="P415" s="36"/>
    </row>
    <row r="416" spans="1:16" s="40" customFormat="1" ht="10.5" customHeight="1" outlineLevel="2">
      <c r="A416" s="29">
        <v>6</v>
      </c>
      <c r="B416" s="30">
        <v>2014</v>
      </c>
      <c r="C416" s="31" t="s">
        <v>240</v>
      </c>
      <c r="D416" s="31" t="s">
        <v>59</v>
      </c>
      <c r="E416" s="98" t="s">
        <v>1453</v>
      </c>
      <c r="F416" s="98">
        <v>41804</v>
      </c>
      <c r="G416" s="31" t="s">
        <v>1491</v>
      </c>
      <c r="H416" s="126">
        <v>10</v>
      </c>
      <c r="I416" s="127" t="s">
        <v>1492</v>
      </c>
      <c r="P416" s="36"/>
    </row>
    <row r="417" spans="1:16" s="52" customFormat="1" ht="10.5" customHeight="1" outlineLevel="2">
      <c r="A417" s="29">
        <v>6</v>
      </c>
      <c r="B417" s="30">
        <v>2014</v>
      </c>
      <c r="C417" s="31" t="s">
        <v>240</v>
      </c>
      <c r="D417" s="31" t="s">
        <v>59</v>
      </c>
      <c r="E417" s="98" t="s">
        <v>1453</v>
      </c>
      <c r="F417" s="98">
        <v>41804</v>
      </c>
      <c r="G417" s="31" t="s">
        <v>1490</v>
      </c>
      <c r="H417" s="126">
        <v>5</v>
      </c>
      <c r="I417" s="130" t="s">
        <v>1493</v>
      </c>
      <c r="J417" s="48"/>
      <c r="K417" s="54"/>
      <c r="L417" s="60"/>
      <c r="M417" s="60"/>
      <c r="P417" s="55"/>
    </row>
    <row r="418" spans="1:16" s="52" customFormat="1" ht="10.5" customHeight="1" outlineLevel="1">
      <c r="A418" s="29"/>
      <c r="B418" s="30"/>
      <c r="C418" s="31"/>
      <c r="D418" s="31" t="s">
        <v>64</v>
      </c>
      <c r="E418" s="98"/>
      <c r="F418" s="98"/>
      <c r="G418" s="31"/>
      <c r="H418" s="126">
        <f>SUBTOTAL(9,H397:H417)</f>
        <v>188</v>
      </c>
      <c r="I418" s="130"/>
      <c r="J418" s="48"/>
      <c r="K418" s="54"/>
      <c r="L418" s="60"/>
      <c r="M418" s="60"/>
      <c r="P418" s="55"/>
    </row>
    <row r="419" spans="1:16" s="52" customFormat="1" ht="10.5" customHeight="1" outlineLevel="2">
      <c r="A419" s="36">
        <v>6</v>
      </c>
      <c r="B419" s="36">
        <v>2013</v>
      </c>
      <c r="C419" s="45" t="s">
        <v>262</v>
      </c>
      <c r="D419" s="38" t="s">
        <v>1126</v>
      </c>
      <c r="E419" s="38" t="s">
        <v>208</v>
      </c>
      <c r="F419" s="45">
        <v>41434</v>
      </c>
      <c r="G419" s="38" t="s">
        <v>1127</v>
      </c>
      <c r="H419" s="36">
        <v>7</v>
      </c>
      <c r="I419" s="38" t="s">
        <v>150</v>
      </c>
      <c r="J419" s="34"/>
      <c r="K419" s="48"/>
      <c r="L419" s="60"/>
      <c r="M419" s="60"/>
      <c r="P419" s="55"/>
    </row>
    <row r="420" spans="1:16" s="52" customFormat="1" ht="10.5" customHeight="1" outlineLevel="2">
      <c r="A420" s="36">
        <v>6</v>
      </c>
      <c r="B420" s="36">
        <v>2013</v>
      </c>
      <c r="C420" s="45" t="s">
        <v>262</v>
      </c>
      <c r="D420" s="38" t="s">
        <v>1126</v>
      </c>
      <c r="E420" s="38" t="s">
        <v>1064</v>
      </c>
      <c r="F420" s="45">
        <v>41441</v>
      </c>
      <c r="G420" s="38" t="s">
        <v>1127</v>
      </c>
      <c r="H420" s="36">
        <v>10</v>
      </c>
      <c r="I420" s="38" t="s">
        <v>1128</v>
      </c>
      <c r="J420" s="34"/>
      <c r="K420" s="58"/>
      <c r="L420" s="60"/>
      <c r="M420" s="60"/>
      <c r="P420" s="55"/>
    </row>
    <row r="421" spans="1:16" s="52" customFormat="1" ht="10.5" customHeight="1" outlineLevel="1">
      <c r="A421" s="36"/>
      <c r="B421" s="36"/>
      <c r="C421" s="45"/>
      <c r="D421" s="38" t="s">
        <v>1129</v>
      </c>
      <c r="E421" s="38"/>
      <c r="F421" s="45"/>
      <c r="G421" s="38"/>
      <c r="H421" s="36">
        <f>SUBTOTAL(9,H419:H420)</f>
        <v>17</v>
      </c>
      <c r="I421" s="38"/>
      <c r="J421" s="34"/>
      <c r="K421" s="58"/>
      <c r="L421" s="60"/>
      <c r="M421" s="60"/>
      <c r="P421" s="55"/>
    </row>
    <row r="422" spans="1:16" s="69" customFormat="1" ht="10.5" customHeight="1" outlineLevel="2">
      <c r="A422" s="42">
        <v>7</v>
      </c>
      <c r="B422" s="129">
        <v>2012</v>
      </c>
      <c r="C422" s="124" t="s">
        <v>239</v>
      </c>
      <c r="D422" s="124" t="s">
        <v>838</v>
      </c>
      <c r="E422" s="124" t="s">
        <v>270</v>
      </c>
      <c r="F422" s="133">
        <v>41091</v>
      </c>
      <c r="G422" s="134" t="s">
        <v>839</v>
      </c>
      <c r="H422" s="129">
        <v>5</v>
      </c>
      <c r="I422" s="124" t="s">
        <v>249</v>
      </c>
      <c r="J422" s="40"/>
      <c r="K422" s="54"/>
      <c r="L422" s="60"/>
      <c r="M422" s="60"/>
      <c r="P422" s="80"/>
    </row>
    <row r="423" spans="1:16" s="69" customFormat="1" ht="10.5" customHeight="1" outlineLevel="1">
      <c r="A423" s="42"/>
      <c r="B423" s="129"/>
      <c r="C423" s="124"/>
      <c r="D423" s="124" t="s">
        <v>840</v>
      </c>
      <c r="E423" s="124"/>
      <c r="F423" s="133"/>
      <c r="G423" s="134"/>
      <c r="H423" s="129">
        <f>SUBTOTAL(9,H422:H422)</f>
        <v>5</v>
      </c>
      <c r="I423" s="124"/>
      <c r="J423" s="40"/>
      <c r="K423" s="54"/>
      <c r="L423" s="60"/>
      <c r="M423" s="60"/>
      <c r="P423" s="80"/>
    </row>
    <row r="424" spans="1:16" s="59" customFormat="1" ht="10.5" customHeight="1" outlineLevel="2">
      <c r="A424" s="37">
        <v>3</v>
      </c>
      <c r="B424" s="128">
        <v>2013</v>
      </c>
      <c r="C424" s="135" t="s">
        <v>239</v>
      </c>
      <c r="D424" s="135" t="s">
        <v>1033</v>
      </c>
      <c r="E424" s="135" t="s">
        <v>265</v>
      </c>
      <c r="F424" s="136">
        <v>41350</v>
      </c>
      <c r="G424" s="137" t="s">
        <v>1034</v>
      </c>
      <c r="H424" s="128">
        <v>5</v>
      </c>
      <c r="I424" s="135" t="s">
        <v>249</v>
      </c>
      <c r="J424" s="52"/>
      <c r="K424" s="54"/>
      <c r="L424" s="60"/>
      <c r="M424" s="60"/>
      <c r="P424" s="71"/>
    </row>
    <row r="425" spans="1:16" s="59" customFormat="1" ht="10.5" customHeight="1" outlineLevel="2">
      <c r="A425" s="30">
        <v>3</v>
      </c>
      <c r="B425" s="138">
        <v>2014</v>
      </c>
      <c r="C425" s="140" t="s">
        <v>239</v>
      </c>
      <c r="D425" s="140" t="s">
        <v>1033</v>
      </c>
      <c r="E425" s="140" t="s">
        <v>265</v>
      </c>
      <c r="F425" s="141">
        <v>41714</v>
      </c>
      <c r="G425" s="142" t="s">
        <v>1395</v>
      </c>
      <c r="H425" s="138">
        <v>10</v>
      </c>
      <c r="I425" s="140" t="s">
        <v>252</v>
      </c>
      <c r="J425" s="52"/>
      <c r="K425" s="54"/>
      <c r="L425" s="60"/>
      <c r="M425" s="60"/>
      <c r="P425" s="71"/>
    </row>
    <row r="426" spans="1:16" s="48" customFormat="1" ht="10.5" customHeight="1" outlineLevel="2">
      <c r="A426" s="30">
        <v>3</v>
      </c>
      <c r="B426" s="138">
        <v>2014</v>
      </c>
      <c r="C426" s="140" t="s">
        <v>239</v>
      </c>
      <c r="D426" s="140" t="s">
        <v>1033</v>
      </c>
      <c r="E426" s="140" t="s">
        <v>259</v>
      </c>
      <c r="F426" s="141">
        <v>41721</v>
      </c>
      <c r="G426" s="142" t="s">
        <v>1034</v>
      </c>
      <c r="H426" s="138">
        <v>10</v>
      </c>
      <c r="I426" s="140" t="s">
        <v>267</v>
      </c>
      <c r="J426" s="52"/>
      <c r="K426" s="54"/>
      <c r="L426" s="54"/>
      <c r="M426" s="54"/>
      <c r="P426" s="42"/>
    </row>
    <row r="427" spans="1:16" s="48" customFormat="1" ht="10.5" customHeight="1" outlineLevel="1">
      <c r="A427" s="30"/>
      <c r="B427" s="138"/>
      <c r="C427" s="140"/>
      <c r="D427" s="140" t="s">
        <v>1035</v>
      </c>
      <c r="E427" s="140"/>
      <c r="F427" s="141"/>
      <c r="G427" s="142"/>
      <c r="H427" s="138">
        <f>SUBTOTAL(9,H424:H426)</f>
        <v>25</v>
      </c>
      <c r="I427" s="140"/>
      <c r="J427" s="52"/>
      <c r="K427" s="54"/>
      <c r="L427" s="54"/>
      <c r="M427" s="54"/>
      <c r="P427" s="42"/>
    </row>
    <row r="428" spans="1:16" s="48" customFormat="1" ht="10.5" customHeight="1" outlineLevel="2">
      <c r="A428" s="42">
        <v>3</v>
      </c>
      <c r="B428" s="43">
        <v>2012</v>
      </c>
      <c r="C428" s="44" t="s">
        <v>239</v>
      </c>
      <c r="D428" s="44" t="s">
        <v>156</v>
      </c>
      <c r="E428" s="53" t="s">
        <v>290</v>
      </c>
      <c r="F428" s="53">
        <v>40972</v>
      </c>
      <c r="G428" s="44" t="s">
        <v>207</v>
      </c>
      <c r="H428" s="42">
        <v>7</v>
      </c>
      <c r="I428" s="44" t="s">
        <v>83</v>
      </c>
      <c r="J428" s="52"/>
      <c r="K428" s="54"/>
      <c r="L428" s="54"/>
      <c r="M428" s="54"/>
      <c r="P428" s="42"/>
    </row>
    <row r="429" spans="1:16" s="52" customFormat="1" ht="10.5" customHeight="1" outlineLevel="2">
      <c r="A429" s="42">
        <v>3</v>
      </c>
      <c r="B429" s="43">
        <v>2012</v>
      </c>
      <c r="C429" s="44" t="s">
        <v>239</v>
      </c>
      <c r="D429" s="44" t="s">
        <v>156</v>
      </c>
      <c r="E429" s="53" t="s">
        <v>290</v>
      </c>
      <c r="F429" s="53">
        <v>40972</v>
      </c>
      <c r="G429" s="44" t="s">
        <v>506</v>
      </c>
      <c r="H429" s="42">
        <v>7</v>
      </c>
      <c r="I429" s="44" t="s">
        <v>31</v>
      </c>
      <c r="K429" s="54"/>
      <c r="L429" s="60"/>
      <c r="M429" s="60"/>
      <c r="P429" s="55"/>
    </row>
    <row r="430" spans="1:16" s="69" customFormat="1" ht="10.5" customHeight="1" outlineLevel="2">
      <c r="A430" s="42">
        <v>3</v>
      </c>
      <c r="B430" s="43">
        <v>2012</v>
      </c>
      <c r="C430" s="44" t="s">
        <v>239</v>
      </c>
      <c r="D430" s="44" t="s">
        <v>156</v>
      </c>
      <c r="E430" s="53" t="s">
        <v>290</v>
      </c>
      <c r="F430" s="53">
        <v>40972</v>
      </c>
      <c r="G430" s="44" t="s">
        <v>193</v>
      </c>
      <c r="H430" s="42">
        <v>3</v>
      </c>
      <c r="I430" s="44" t="s">
        <v>355</v>
      </c>
      <c r="J430" s="52"/>
      <c r="K430" s="54"/>
      <c r="L430" s="54"/>
      <c r="M430" s="54"/>
      <c r="P430" s="80"/>
    </row>
    <row r="431" spans="1:16" s="69" customFormat="1" ht="10.5" customHeight="1" outlineLevel="1">
      <c r="A431" s="42"/>
      <c r="B431" s="43"/>
      <c r="C431" s="44"/>
      <c r="D431" s="44" t="s">
        <v>157</v>
      </c>
      <c r="E431" s="53"/>
      <c r="F431" s="53"/>
      <c r="G431" s="44"/>
      <c r="H431" s="42">
        <f>SUBTOTAL(9,H428:H430)</f>
        <v>17</v>
      </c>
      <c r="I431" s="44"/>
      <c r="J431" s="52"/>
      <c r="K431" s="54"/>
      <c r="L431" s="54"/>
      <c r="M431" s="54"/>
      <c r="P431" s="80"/>
    </row>
    <row r="432" spans="1:16" s="40" customFormat="1" ht="10.5" customHeight="1" outlineLevel="2">
      <c r="A432" s="128">
        <v>10</v>
      </c>
      <c r="B432" s="37">
        <v>2013</v>
      </c>
      <c r="C432" s="38" t="s">
        <v>262</v>
      </c>
      <c r="D432" s="38" t="s">
        <v>1130</v>
      </c>
      <c r="E432" s="45" t="s">
        <v>286</v>
      </c>
      <c r="F432" s="45">
        <v>41560</v>
      </c>
      <c r="G432" s="38" t="s">
        <v>1131</v>
      </c>
      <c r="H432" s="36">
        <v>7</v>
      </c>
      <c r="I432" s="38" t="s">
        <v>476</v>
      </c>
      <c r="J432" s="52"/>
      <c r="P432" s="36"/>
    </row>
    <row r="433" spans="1:16" s="40" customFormat="1" ht="10.5" customHeight="1" outlineLevel="1">
      <c r="A433" s="128"/>
      <c r="B433" s="37"/>
      <c r="C433" s="38"/>
      <c r="D433" s="38" t="s">
        <v>1132</v>
      </c>
      <c r="E433" s="45"/>
      <c r="F433" s="45"/>
      <c r="G433" s="38"/>
      <c r="H433" s="36">
        <f>SUBTOTAL(9,H432:H432)</f>
        <v>7</v>
      </c>
      <c r="I433" s="38"/>
      <c r="J433" s="52"/>
      <c r="P433" s="36"/>
    </row>
    <row r="434" spans="1:16" s="48" customFormat="1" ht="10.5" customHeight="1" outlineLevel="2">
      <c r="A434" s="36">
        <v>3</v>
      </c>
      <c r="B434" s="36">
        <v>2013</v>
      </c>
      <c r="C434" s="38" t="s">
        <v>296</v>
      </c>
      <c r="D434" s="45" t="s">
        <v>995</v>
      </c>
      <c r="E434" s="38" t="s">
        <v>290</v>
      </c>
      <c r="F434" s="45">
        <v>41336</v>
      </c>
      <c r="G434" s="38" t="s">
        <v>996</v>
      </c>
      <c r="H434" s="36">
        <v>7</v>
      </c>
      <c r="I434" s="38" t="s">
        <v>145</v>
      </c>
      <c r="J434" s="52"/>
      <c r="K434" s="58"/>
      <c r="P434" s="42"/>
    </row>
    <row r="435" spans="1:16" s="52" customFormat="1" ht="10.5" customHeight="1" outlineLevel="2">
      <c r="A435" s="36">
        <v>3</v>
      </c>
      <c r="B435" s="36">
        <v>2013</v>
      </c>
      <c r="C435" s="38" t="s">
        <v>296</v>
      </c>
      <c r="D435" s="45" t="s">
        <v>995</v>
      </c>
      <c r="E435" s="38" t="s">
        <v>246</v>
      </c>
      <c r="F435" s="45">
        <v>41350</v>
      </c>
      <c r="G435" s="38" t="s">
        <v>1042</v>
      </c>
      <c r="H435" s="36">
        <v>5</v>
      </c>
      <c r="I435" s="38" t="s">
        <v>348</v>
      </c>
      <c r="K435" s="54"/>
      <c r="L435" s="54"/>
      <c r="M435" s="54"/>
      <c r="P435" s="55"/>
    </row>
    <row r="436" spans="1:16" s="69" customFormat="1" ht="10.5" customHeight="1" outlineLevel="2">
      <c r="A436" s="29">
        <v>3</v>
      </c>
      <c r="B436" s="30">
        <v>2014</v>
      </c>
      <c r="C436" s="31" t="s">
        <v>296</v>
      </c>
      <c r="D436" s="32" t="s">
        <v>995</v>
      </c>
      <c r="E436" s="98" t="s">
        <v>290</v>
      </c>
      <c r="F436" s="98">
        <v>41700</v>
      </c>
      <c r="G436" s="31" t="s">
        <v>996</v>
      </c>
      <c r="H436" s="29">
        <v>10</v>
      </c>
      <c r="I436" s="62" t="s">
        <v>361</v>
      </c>
      <c r="J436" s="40"/>
      <c r="K436" s="54"/>
      <c r="L436" s="61"/>
      <c r="M436" s="61"/>
      <c r="P436" s="80"/>
    </row>
    <row r="437" spans="1:16" s="69" customFormat="1" ht="10.5" customHeight="1" outlineLevel="1">
      <c r="A437" s="29"/>
      <c r="B437" s="30"/>
      <c r="C437" s="31"/>
      <c r="D437" s="32" t="s">
        <v>997</v>
      </c>
      <c r="E437" s="98"/>
      <c r="F437" s="98"/>
      <c r="G437" s="31"/>
      <c r="H437" s="29">
        <f>SUBTOTAL(9,H434:H436)</f>
        <v>22</v>
      </c>
      <c r="I437" s="62"/>
      <c r="J437" s="40"/>
      <c r="K437" s="54"/>
      <c r="L437" s="61"/>
      <c r="M437" s="61"/>
      <c r="P437" s="80"/>
    </row>
    <row r="438" spans="1:16" s="40" customFormat="1" ht="10.5" customHeight="1" outlineLevel="2">
      <c r="A438" s="55">
        <v>5</v>
      </c>
      <c r="B438" s="129">
        <v>2012</v>
      </c>
      <c r="C438" s="124" t="s">
        <v>240</v>
      </c>
      <c r="D438" s="124" t="s">
        <v>158</v>
      </c>
      <c r="E438" s="124" t="s">
        <v>208</v>
      </c>
      <c r="F438" s="133">
        <v>41049</v>
      </c>
      <c r="G438" s="134" t="s">
        <v>460</v>
      </c>
      <c r="H438" s="129">
        <v>7</v>
      </c>
      <c r="I438" s="124" t="s">
        <v>130</v>
      </c>
      <c r="P438" s="36"/>
    </row>
    <row r="439" spans="1:16" s="62" customFormat="1" ht="10.5" customHeight="1" outlineLevel="2">
      <c r="A439" s="55">
        <v>5</v>
      </c>
      <c r="B439" s="129">
        <v>2012</v>
      </c>
      <c r="C439" s="124" t="s">
        <v>240</v>
      </c>
      <c r="D439" s="124" t="s">
        <v>158</v>
      </c>
      <c r="E439" s="124" t="s">
        <v>811</v>
      </c>
      <c r="F439" s="133">
        <v>41055</v>
      </c>
      <c r="G439" s="134" t="s">
        <v>460</v>
      </c>
      <c r="H439" s="129">
        <v>5</v>
      </c>
      <c r="I439" s="124" t="s">
        <v>818</v>
      </c>
      <c r="J439" s="40"/>
      <c r="K439" s="54"/>
      <c r="L439" s="61"/>
      <c r="M439" s="61"/>
      <c r="P439" s="29"/>
    </row>
    <row r="440" spans="1:16" s="52" customFormat="1" ht="10.5" customHeight="1" outlineLevel="2">
      <c r="A440" s="42">
        <v>10</v>
      </c>
      <c r="B440" s="129">
        <v>2012</v>
      </c>
      <c r="C440" s="124" t="s">
        <v>240</v>
      </c>
      <c r="D440" s="124" t="s">
        <v>158</v>
      </c>
      <c r="E440" s="124" t="s">
        <v>251</v>
      </c>
      <c r="F440" s="133">
        <v>41104</v>
      </c>
      <c r="G440" s="134" t="s">
        <v>841</v>
      </c>
      <c r="H440" s="129">
        <v>5</v>
      </c>
      <c r="I440" s="124" t="s">
        <v>241</v>
      </c>
      <c r="K440" s="54"/>
      <c r="L440" s="54"/>
      <c r="M440" s="54"/>
      <c r="P440" s="55"/>
    </row>
    <row r="441" spans="1:16" s="52" customFormat="1" ht="10.5" customHeight="1" outlineLevel="2">
      <c r="A441" s="42">
        <v>10</v>
      </c>
      <c r="B441" s="43">
        <v>2012</v>
      </c>
      <c r="C441" s="44" t="s">
        <v>240</v>
      </c>
      <c r="D441" s="44" t="s">
        <v>158</v>
      </c>
      <c r="E441" s="53" t="s">
        <v>286</v>
      </c>
      <c r="F441" s="53">
        <v>41196</v>
      </c>
      <c r="G441" s="44" t="s">
        <v>876</v>
      </c>
      <c r="H441" s="42">
        <v>10</v>
      </c>
      <c r="I441" s="44" t="s">
        <v>320</v>
      </c>
      <c r="J441" s="40"/>
      <c r="K441" s="48"/>
      <c r="L441" s="61"/>
      <c r="M441" s="61"/>
      <c r="P441" s="55"/>
    </row>
    <row r="442" spans="1:16" s="69" customFormat="1" ht="10.5" customHeight="1" outlineLevel="2">
      <c r="A442" s="42">
        <v>10</v>
      </c>
      <c r="B442" s="43">
        <v>2012</v>
      </c>
      <c r="C442" s="44" t="s">
        <v>240</v>
      </c>
      <c r="D442" s="44" t="s">
        <v>158</v>
      </c>
      <c r="E442" s="53" t="s">
        <v>286</v>
      </c>
      <c r="F442" s="53">
        <v>41196</v>
      </c>
      <c r="G442" s="44" t="s">
        <v>877</v>
      </c>
      <c r="H442" s="42">
        <v>3</v>
      </c>
      <c r="I442" s="44" t="s">
        <v>313</v>
      </c>
      <c r="J442" s="40"/>
      <c r="K442" s="54"/>
      <c r="L442" s="61"/>
      <c r="M442" s="61"/>
      <c r="P442" s="80"/>
    </row>
    <row r="443" spans="1:16" s="40" customFormat="1" ht="10.5" customHeight="1" outlineLevel="2">
      <c r="A443" s="129">
        <v>10</v>
      </c>
      <c r="B443" s="43">
        <v>2012</v>
      </c>
      <c r="C443" s="44" t="s">
        <v>240</v>
      </c>
      <c r="D443" s="44" t="s">
        <v>158</v>
      </c>
      <c r="E443" s="53" t="s">
        <v>286</v>
      </c>
      <c r="F443" s="53">
        <v>41196</v>
      </c>
      <c r="G443" s="44" t="s">
        <v>878</v>
      </c>
      <c r="H443" s="42">
        <v>7</v>
      </c>
      <c r="I443" s="44" t="s">
        <v>476</v>
      </c>
      <c r="P443" s="36"/>
    </row>
    <row r="444" spans="1:16" s="67" customFormat="1" ht="10.5" customHeight="1" outlineLevel="2">
      <c r="A444" s="129">
        <v>10</v>
      </c>
      <c r="B444" s="43">
        <v>2012</v>
      </c>
      <c r="C444" s="44" t="s">
        <v>240</v>
      </c>
      <c r="D444" s="44" t="s">
        <v>158</v>
      </c>
      <c r="E444" s="53" t="s">
        <v>286</v>
      </c>
      <c r="F444" s="53">
        <v>41196</v>
      </c>
      <c r="G444" s="44" t="s">
        <v>879</v>
      </c>
      <c r="H444" s="42">
        <v>10</v>
      </c>
      <c r="I444" s="44" t="s">
        <v>325</v>
      </c>
      <c r="J444" s="40"/>
      <c r="K444" s="52"/>
      <c r="L444" s="48"/>
      <c r="M444" s="48"/>
      <c r="P444" s="76"/>
    </row>
    <row r="445" spans="1:16" s="67" customFormat="1" ht="10.5" customHeight="1" outlineLevel="2">
      <c r="A445" s="129">
        <v>10</v>
      </c>
      <c r="B445" s="43">
        <v>2012</v>
      </c>
      <c r="C445" s="44" t="s">
        <v>240</v>
      </c>
      <c r="D445" s="44" t="s">
        <v>158</v>
      </c>
      <c r="E445" s="53" t="s">
        <v>286</v>
      </c>
      <c r="F445" s="53">
        <v>41196</v>
      </c>
      <c r="G445" s="44" t="s">
        <v>880</v>
      </c>
      <c r="H445" s="42">
        <v>7</v>
      </c>
      <c r="I445" s="44" t="s">
        <v>281</v>
      </c>
      <c r="J445" s="40"/>
      <c r="K445" s="52"/>
      <c r="L445" s="48"/>
      <c r="M445" s="48"/>
      <c r="P445" s="76"/>
    </row>
    <row r="446" spans="1:16" s="67" customFormat="1" ht="10.5" customHeight="1" outlineLevel="2">
      <c r="A446" s="128">
        <v>6</v>
      </c>
      <c r="B446" s="36">
        <v>2013</v>
      </c>
      <c r="C446" s="45" t="s">
        <v>240</v>
      </c>
      <c r="D446" s="38" t="s">
        <v>158</v>
      </c>
      <c r="E446" s="38" t="s">
        <v>208</v>
      </c>
      <c r="F446" s="45">
        <v>41434</v>
      </c>
      <c r="G446" s="38" t="s">
        <v>1133</v>
      </c>
      <c r="H446" s="36">
        <v>7</v>
      </c>
      <c r="I446" s="38" t="s">
        <v>374</v>
      </c>
      <c r="J446" s="40"/>
      <c r="K446" s="52"/>
      <c r="L446" s="48"/>
      <c r="M446" s="48"/>
      <c r="P446" s="76"/>
    </row>
    <row r="447" spans="1:16" s="40" customFormat="1" ht="10.5" customHeight="1" outlineLevel="2">
      <c r="A447" s="36">
        <v>6</v>
      </c>
      <c r="B447" s="36">
        <v>2013</v>
      </c>
      <c r="C447" s="45" t="s">
        <v>240</v>
      </c>
      <c r="D447" s="38" t="s">
        <v>158</v>
      </c>
      <c r="E447" s="38" t="s">
        <v>208</v>
      </c>
      <c r="F447" s="45">
        <v>41434</v>
      </c>
      <c r="G447" s="38" t="s">
        <v>877</v>
      </c>
      <c r="H447" s="36">
        <v>3</v>
      </c>
      <c r="I447" s="38" t="s">
        <v>167</v>
      </c>
      <c r="P447" s="36"/>
    </row>
    <row r="448" spans="1:16" s="40" customFormat="1" ht="10.5" customHeight="1" outlineLevel="2">
      <c r="A448" s="128">
        <v>6</v>
      </c>
      <c r="B448" s="36">
        <v>2013</v>
      </c>
      <c r="C448" s="45" t="s">
        <v>240</v>
      </c>
      <c r="D448" s="38" t="s">
        <v>158</v>
      </c>
      <c r="E448" s="38" t="s">
        <v>208</v>
      </c>
      <c r="F448" s="45">
        <v>41434</v>
      </c>
      <c r="G448" s="38" t="s">
        <v>1134</v>
      </c>
      <c r="H448" s="36">
        <v>10</v>
      </c>
      <c r="I448" s="38" t="s">
        <v>209</v>
      </c>
      <c r="P448" s="36"/>
    </row>
    <row r="449" spans="1:16" s="52" customFormat="1" ht="10.5" customHeight="1" outlineLevel="2">
      <c r="A449" s="36">
        <v>6</v>
      </c>
      <c r="B449" s="36">
        <v>2013</v>
      </c>
      <c r="C449" s="45" t="s">
        <v>240</v>
      </c>
      <c r="D449" s="38" t="s">
        <v>158</v>
      </c>
      <c r="E449" s="38" t="s">
        <v>208</v>
      </c>
      <c r="F449" s="45">
        <v>41434</v>
      </c>
      <c r="G449" s="38" t="s">
        <v>1135</v>
      </c>
      <c r="H449" s="36">
        <v>7</v>
      </c>
      <c r="I449" s="38" t="s">
        <v>161</v>
      </c>
      <c r="J449" s="54"/>
      <c r="K449" s="54"/>
      <c r="P449" s="55"/>
    </row>
    <row r="450" spans="1:16" s="52" customFormat="1" ht="10.5" customHeight="1" outlineLevel="2">
      <c r="A450" s="36">
        <v>6</v>
      </c>
      <c r="B450" s="36">
        <v>2013</v>
      </c>
      <c r="C450" s="45" t="s">
        <v>240</v>
      </c>
      <c r="D450" s="38" t="s">
        <v>158</v>
      </c>
      <c r="E450" s="38" t="s">
        <v>208</v>
      </c>
      <c r="F450" s="45">
        <v>41434</v>
      </c>
      <c r="G450" s="38" t="s">
        <v>1136</v>
      </c>
      <c r="H450" s="36">
        <v>7</v>
      </c>
      <c r="I450" s="38" t="s">
        <v>168</v>
      </c>
      <c r="J450" s="48"/>
      <c r="K450" s="54"/>
      <c r="L450" s="54"/>
      <c r="M450" s="54"/>
      <c r="P450" s="55"/>
    </row>
    <row r="451" spans="1:16" s="54" customFormat="1" ht="10.5" customHeight="1" outlineLevel="2">
      <c r="A451" s="36">
        <v>6</v>
      </c>
      <c r="B451" s="36">
        <v>2013</v>
      </c>
      <c r="C451" s="45" t="s">
        <v>240</v>
      </c>
      <c r="D451" s="38" t="s">
        <v>158</v>
      </c>
      <c r="E451" s="38" t="s">
        <v>208</v>
      </c>
      <c r="F451" s="45">
        <v>41434</v>
      </c>
      <c r="G451" s="38" t="s">
        <v>879</v>
      </c>
      <c r="H451" s="36">
        <v>10</v>
      </c>
      <c r="I451" s="38" t="s">
        <v>149</v>
      </c>
      <c r="J451" s="52"/>
      <c r="P451" s="74"/>
    </row>
    <row r="452" spans="1:16" s="48" customFormat="1" ht="10.5" customHeight="1" outlineLevel="2">
      <c r="A452" s="128">
        <v>6</v>
      </c>
      <c r="B452" s="36">
        <v>2013</v>
      </c>
      <c r="C452" s="45" t="s">
        <v>240</v>
      </c>
      <c r="D452" s="38" t="s">
        <v>158</v>
      </c>
      <c r="E452" s="38" t="s">
        <v>208</v>
      </c>
      <c r="F452" s="45">
        <v>41434</v>
      </c>
      <c r="G452" s="38" t="s">
        <v>1137</v>
      </c>
      <c r="H452" s="36">
        <v>7</v>
      </c>
      <c r="I452" s="38" t="s">
        <v>217</v>
      </c>
      <c r="J452" s="52"/>
      <c r="K452" s="54"/>
      <c r="L452" s="54"/>
      <c r="M452" s="54"/>
      <c r="P452" s="42"/>
    </row>
    <row r="453" spans="1:16" s="40" customFormat="1" ht="10.5" customHeight="1" outlineLevel="2">
      <c r="A453" s="128">
        <v>6</v>
      </c>
      <c r="B453" s="36">
        <v>2013</v>
      </c>
      <c r="C453" s="45" t="s">
        <v>240</v>
      </c>
      <c r="D453" s="38" t="s">
        <v>158</v>
      </c>
      <c r="E453" s="38" t="s">
        <v>208</v>
      </c>
      <c r="F453" s="45">
        <v>41434</v>
      </c>
      <c r="G453" s="38" t="s">
        <v>461</v>
      </c>
      <c r="H453" s="36">
        <v>10</v>
      </c>
      <c r="I453" s="38" t="s">
        <v>163</v>
      </c>
      <c r="P453" s="36"/>
    </row>
    <row r="454" spans="1:16" s="40" customFormat="1" ht="10.5" customHeight="1" outlineLevel="2">
      <c r="A454" s="128">
        <v>6</v>
      </c>
      <c r="B454" s="36">
        <v>2013</v>
      </c>
      <c r="C454" s="45" t="s">
        <v>240</v>
      </c>
      <c r="D454" s="38" t="s">
        <v>158</v>
      </c>
      <c r="E454" s="38" t="s">
        <v>1064</v>
      </c>
      <c r="F454" s="45">
        <v>41440</v>
      </c>
      <c r="G454" s="38" t="s">
        <v>1135</v>
      </c>
      <c r="H454" s="36">
        <v>10</v>
      </c>
      <c r="I454" s="38" t="s">
        <v>1139</v>
      </c>
      <c r="P454" s="36"/>
    </row>
    <row r="455" spans="1:16" s="40" customFormat="1" ht="10.5" customHeight="1" outlineLevel="2">
      <c r="A455" s="128">
        <v>6</v>
      </c>
      <c r="B455" s="36">
        <v>2013</v>
      </c>
      <c r="C455" s="45" t="s">
        <v>240</v>
      </c>
      <c r="D455" s="38" t="s">
        <v>158</v>
      </c>
      <c r="E455" s="38" t="s">
        <v>1064</v>
      </c>
      <c r="F455" s="45">
        <v>41440</v>
      </c>
      <c r="G455" s="38" t="s">
        <v>879</v>
      </c>
      <c r="H455" s="36">
        <v>10</v>
      </c>
      <c r="I455" s="38" t="s">
        <v>1141</v>
      </c>
      <c r="P455" s="36"/>
    </row>
    <row r="456" spans="1:16" s="40" customFormat="1" ht="10.5" customHeight="1" outlineLevel="2">
      <c r="A456" s="128">
        <v>6</v>
      </c>
      <c r="B456" s="36">
        <v>2013</v>
      </c>
      <c r="C456" s="45" t="s">
        <v>240</v>
      </c>
      <c r="D456" s="38" t="s">
        <v>158</v>
      </c>
      <c r="E456" s="38" t="s">
        <v>1064</v>
      </c>
      <c r="F456" s="45">
        <v>41441</v>
      </c>
      <c r="G456" s="38" t="s">
        <v>1134</v>
      </c>
      <c r="H456" s="36">
        <v>15</v>
      </c>
      <c r="I456" s="38" t="s">
        <v>1138</v>
      </c>
      <c r="P456" s="36"/>
    </row>
    <row r="457" spans="1:16" s="58" customFormat="1" ht="10.5" customHeight="1" outlineLevel="2">
      <c r="A457" s="128">
        <v>6</v>
      </c>
      <c r="B457" s="36">
        <v>2013</v>
      </c>
      <c r="C457" s="45" t="s">
        <v>240</v>
      </c>
      <c r="D457" s="38" t="s">
        <v>158</v>
      </c>
      <c r="E457" s="38" t="s">
        <v>1064</v>
      </c>
      <c r="F457" s="45">
        <v>41441</v>
      </c>
      <c r="G457" s="38" t="s">
        <v>1136</v>
      </c>
      <c r="H457" s="36">
        <v>5</v>
      </c>
      <c r="I457" s="38" t="s">
        <v>1140</v>
      </c>
      <c r="J457" s="75"/>
      <c r="K457" s="67"/>
      <c r="L457" s="62"/>
      <c r="M457" s="62"/>
      <c r="P457" s="41"/>
    </row>
    <row r="458" spans="1:16" s="58" customFormat="1" ht="10.5" customHeight="1" outlineLevel="2">
      <c r="A458" s="36">
        <v>10</v>
      </c>
      <c r="B458" s="37">
        <v>2013</v>
      </c>
      <c r="C458" s="38" t="s">
        <v>240</v>
      </c>
      <c r="D458" s="38" t="s">
        <v>158</v>
      </c>
      <c r="E458" s="45" t="s">
        <v>286</v>
      </c>
      <c r="F458" s="45">
        <v>41560</v>
      </c>
      <c r="G458" s="38" t="s">
        <v>1142</v>
      </c>
      <c r="H458" s="36">
        <v>10</v>
      </c>
      <c r="I458" s="38" t="s">
        <v>325</v>
      </c>
      <c r="J458" s="75"/>
      <c r="K458" s="67"/>
      <c r="L458" s="62"/>
      <c r="M458" s="62"/>
      <c r="P458" s="41"/>
    </row>
    <row r="459" spans="1:16" s="62" customFormat="1" ht="10.5" customHeight="1" outlineLevel="2">
      <c r="A459" s="128">
        <v>10</v>
      </c>
      <c r="B459" s="37">
        <v>2013</v>
      </c>
      <c r="C459" s="38" t="s">
        <v>240</v>
      </c>
      <c r="D459" s="38" t="s">
        <v>158</v>
      </c>
      <c r="E459" s="45" t="s">
        <v>286</v>
      </c>
      <c r="F459" s="45">
        <v>41560</v>
      </c>
      <c r="G459" s="38" t="s">
        <v>1143</v>
      </c>
      <c r="H459" s="36">
        <v>7</v>
      </c>
      <c r="I459" s="38" t="s">
        <v>281</v>
      </c>
      <c r="P459" s="29"/>
    </row>
    <row r="460" spans="1:16" s="48" customFormat="1" ht="10.5" customHeight="1" outlineLevel="2">
      <c r="A460" s="29">
        <v>6</v>
      </c>
      <c r="B460" s="30">
        <v>2014</v>
      </c>
      <c r="C460" s="31" t="s">
        <v>240</v>
      </c>
      <c r="D460" s="31" t="s">
        <v>158</v>
      </c>
      <c r="E460" s="98" t="s">
        <v>208</v>
      </c>
      <c r="F460" s="98">
        <v>41797</v>
      </c>
      <c r="G460" s="31" t="s">
        <v>1494</v>
      </c>
      <c r="H460" s="126">
        <v>7</v>
      </c>
      <c r="I460" s="127" t="s">
        <v>748</v>
      </c>
      <c r="J460" s="52"/>
      <c r="K460" s="67"/>
      <c r="L460" s="69"/>
      <c r="M460" s="62"/>
      <c r="P460" s="42"/>
    </row>
    <row r="461" spans="1:16" s="48" customFormat="1" ht="10.5" customHeight="1" outlineLevel="2">
      <c r="A461" s="29">
        <v>6</v>
      </c>
      <c r="B461" s="30">
        <v>2014</v>
      </c>
      <c r="C461" s="31" t="s">
        <v>240</v>
      </c>
      <c r="D461" s="31" t="s">
        <v>158</v>
      </c>
      <c r="E461" s="98" t="s">
        <v>208</v>
      </c>
      <c r="F461" s="98">
        <v>41797</v>
      </c>
      <c r="G461" s="31" t="s">
        <v>1495</v>
      </c>
      <c r="H461" s="126">
        <v>7</v>
      </c>
      <c r="I461" s="127" t="s">
        <v>185</v>
      </c>
      <c r="J461" s="52"/>
      <c r="K461" s="67"/>
      <c r="L461" s="69"/>
      <c r="M461" s="62"/>
      <c r="P461" s="42"/>
    </row>
    <row r="462" spans="1:16" s="48" customFormat="1" ht="10.5" customHeight="1" outlineLevel="2">
      <c r="A462" s="29">
        <v>6</v>
      </c>
      <c r="B462" s="30">
        <v>2014</v>
      </c>
      <c r="C462" s="31" t="s">
        <v>240</v>
      </c>
      <c r="D462" s="31" t="s">
        <v>158</v>
      </c>
      <c r="E462" s="98" t="s">
        <v>208</v>
      </c>
      <c r="F462" s="98">
        <v>41797</v>
      </c>
      <c r="G462" s="31" t="s">
        <v>1496</v>
      </c>
      <c r="H462" s="126">
        <v>10</v>
      </c>
      <c r="I462" s="127" t="s">
        <v>209</v>
      </c>
      <c r="J462" s="52"/>
      <c r="K462" s="67"/>
      <c r="L462" s="69"/>
      <c r="M462" s="62"/>
      <c r="P462" s="42"/>
    </row>
    <row r="463" spans="1:16" s="48" customFormat="1" ht="10.5" customHeight="1" outlineLevel="2">
      <c r="A463" s="29">
        <v>6</v>
      </c>
      <c r="B463" s="30">
        <v>2014</v>
      </c>
      <c r="C463" s="31" t="s">
        <v>240</v>
      </c>
      <c r="D463" s="31" t="s">
        <v>158</v>
      </c>
      <c r="E463" s="98" t="s">
        <v>208</v>
      </c>
      <c r="F463" s="98">
        <v>41797</v>
      </c>
      <c r="G463" s="31" t="s">
        <v>1497</v>
      </c>
      <c r="H463" s="126">
        <v>10</v>
      </c>
      <c r="I463" s="127" t="s">
        <v>170</v>
      </c>
      <c r="J463" s="52"/>
      <c r="K463" s="67"/>
      <c r="L463" s="60"/>
      <c r="M463" s="60"/>
      <c r="P463" s="42"/>
    </row>
    <row r="464" spans="1:16" s="52" customFormat="1" ht="10.5" customHeight="1" outlineLevel="2">
      <c r="A464" s="29">
        <v>6</v>
      </c>
      <c r="B464" s="30">
        <v>2014</v>
      </c>
      <c r="C464" s="31" t="s">
        <v>240</v>
      </c>
      <c r="D464" s="31" t="s">
        <v>158</v>
      </c>
      <c r="E464" s="98" t="s">
        <v>208</v>
      </c>
      <c r="F464" s="98">
        <v>41797</v>
      </c>
      <c r="G464" s="31" t="s">
        <v>1142</v>
      </c>
      <c r="H464" s="126">
        <v>10</v>
      </c>
      <c r="I464" s="127" t="s">
        <v>149</v>
      </c>
      <c r="K464" s="67"/>
      <c r="L464" s="60"/>
      <c r="M464" s="60"/>
      <c r="P464" s="55"/>
    </row>
    <row r="465" spans="1:16" s="52" customFormat="1" ht="10.5" customHeight="1" outlineLevel="2">
      <c r="A465" s="29">
        <v>6</v>
      </c>
      <c r="B465" s="30">
        <v>2014</v>
      </c>
      <c r="C465" s="31" t="s">
        <v>240</v>
      </c>
      <c r="D465" s="31" t="s">
        <v>158</v>
      </c>
      <c r="E465" s="98" t="s">
        <v>208</v>
      </c>
      <c r="F465" s="98">
        <v>41797</v>
      </c>
      <c r="G465" s="31" t="s">
        <v>1498</v>
      </c>
      <c r="H465" s="126">
        <v>10</v>
      </c>
      <c r="I465" s="127" t="s">
        <v>163</v>
      </c>
      <c r="K465" s="67"/>
      <c r="L465" s="69"/>
      <c r="M465" s="69"/>
      <c r="P465" s="55"/>
    </row>
    <row r="466" spans="1:16" s="40" customFormat="1" ht="10.5" customHeight="1" outlineLevel="2">
      <c r="A466" s="29">
        <v>6</v>
      </c>
      <c r="B466" s="30">
        <v>2014</v>
      </c>
      <c r="C466" s="31" t="s">
        <v>240</v>
      </c>
      <c r="D466" s="31" t="s">
        <v>158</v>
      </c>
      <c r="E466" s="98" t="s">
        <v>1453</v>
      </c>
      <c r="F466" s="98">
        <v>41804</v>
      </c>
      <c r="G466" s="31" t="s">
        <v>1495</v>
      </c>
      <c r="H466" s="126">
        <v>5</v>
      </c>
      <c r="I466" s="127" t="s">
        <v>1499</v>
      </c>
      <c r="P466" s="36"/>
    </row>
    <row r="467" spans="1:256" s="67" customFormat="1" ht="10.5" customHeight="1" outlineLevel="2">
      <c r="A467" s="29">
        <v>6</v>
      </c>
      <c r="B467" s="30">
        <v>2014</v>
      </c>
      <c r="C467" s="31" t="s">
        <v>240</v>
      </c>
      <c r="D467" s="31" t="s">
        <v>158</v>
      </c>
      <c r="E467" s="98" t="s">
        <v>1453</v>
      </c>
      <c r="F467" s="98">
        <v>41804</v>
      </c>
      <c r="G467" s="31" t="s">
        <v>1496</v>
      </c>
      <c r="H467" s="126">
        <v>10</v>
      </c>
      <c r="I467" s="127" t="s">
        <v>1500</v>
      </c>
      <c r="J467" s="48"/>
      <c r="L467" s="60"/>
      <c r="M467" s="60"/>
      <c r="N467" s="58"/>
      <c r="O467" s="58"/>
      <c r="P467" s="41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  <c r="EM467" s="58"/>
      <c r="EN467" s="58"/>
      <c r="EO467" s="58"/>
      <c r="EP467" s="58"/>
      <c r="EQ467" s="58"/>
      <c r="ER467" s="58"/>
      <c r="ES467" s="58"/>
      <c r="ET467" s="58"/>
      <c r="EU467" s="58"/>
      <c r="EV467" s="58"/>
      <c r="EW467" s="58"/>
      <c r="EX467" s="58"/>
      <c r="EY467" s="58"/>
      <c r="EZ467" s="58"/>
      <c r="FA467" s="58"/>
      <c r="FB467" s="58"/>
      <c r="FC467" s="58"/>
      <c r="FD467" s="58"/>
      <c r="FE467" s="58"/>
      <c r="FF467" s="58"/>
      <c r="FG467" s="58"/>
      <c r="FH467" s="58"/>
      <c r="FI467" s="58"/>
      <c r="FJ467" s="58"/>
      <c r="FK467" s="58"/>
      <c r="FL467" s="58"/>
      <c r="FM467" s="58"/>
      <c r="FN467" s="58"/>
      <c r="FO467" s="58"/>
      <c r="FP467" s="58"/>
      <c r="FQ467" s="58"/>
      <c r="FR467" s="58"/>
      <c r="FS467" s="58"/>
      <c r="FT467" s="58"/>
      <c r="FU467" s="58"/>
      <c r="FV467" s="58"/>
      <c r="FW467" s="58"/>
      <c r="FX467" s="58"/>
      <c r="FY467" s="58"/>
      <c r="FZ467" s="58"/>
      <c r="GA467" s="58"/>
      <c r="GB467" s="58"/>
      <c r="GC467" s="58"/>
      <c r="GD467" s="58"/>
      <c r="GE467" s="58"/>
      <c r="GF467" s="58"/>
      <c r="GG467" s="58"/>
      <c r="GH467" s="58"/>
      <c r="GI467" s="58"/>
      <c r="GJ467" s="58"/>
      <c r="GK467" s="58"/>
      <c r="GL467" s="58"/>
      <c r="GM467" s="58"/>
      <c r="GN467" s="58"/>
      <c r="GO467" s="58"/>
      <c r="GP467" s="58"/>
      <c r="GQ467" s="58"/>
      <c r="GR467" s="58"/>
      <c r="GS467" s="58"/>
      <c r="GT467" s="58"/>
      <c r="GU467" s="58"/>
      <c r="GV467" s="58"/>
      <c r="GW467" s="58"/>
      <c r="GX467" s="58"/>
      <c r="GY467" s="58"/>
      <c r="GZ467" s="58"/>
      <c r="HA467" s="58"/>
      <c r="HB467" s="58"/>
      <c r="HC467" s="58"/>
      <c r="HD467" s="58"/>
      <c r="HE467" s="58"/>
      <c r="HF467" s="58"/>
      <c r="HG467" s="58"/>
      <c r="HH467" s="58"/>
      <c r="HI467" s="58"/>
      <c r="HJ467" s="58"/>
      <c r="HK467" s="58"/>
      <c r="HL467" s="58"/>
      <c r="HM467" s="58"/>
      <c r="HN467" s="58"/>
      <c r="HO467" s="58"/>
      <c r="HP467" s="58"/>
      <c r="HQ467" s="58"/>
      <c r="HR467" s="58"/>
      <c r="HS467" s="58"/>
      <c r="HT467" s="58"/>
      <c r="HU467" s="58"/>
      <c r="HV467" s="58"/>
      <c r="HW467" s="58"/>
      <c r="HX467" s="58"/>
      <c r="HY467" s="58"/>
      <c r="HZ467" s="58"/>
      <c r="IA467" s="58"/>
      <c r="IB467" s="58"/>
      <c r="IC467" s="58"/>
      <c r="ID467" s="58"/>
      <c r="IE467" s="58"/>
      <c r="IF467" s="58"/>
      <c r="IG467" s="58"/>
      <c r="IH467" s="58"/>
      <c r="II467" s="58"/>
      <c r="IJ467" s="58"/>
      <c r="IK467" s="58"/>
      <c r="IL467" s="58"/>
      <c r="IM467" s="58"/>
      <c r="IN467" s="58"/>
      <c r="IO467" s="58"/>
      <c r="IP467" s="58"/>
      <c r="IQ467" s="58"/>
      <c r="IR467" s="58"/>
      <c r="IS467" s="58"/>
      <c r="IT467" s="58"/>
      <c r="IU467" s="58"/>
      <c r="IV467" s="58"/>
    </row>
    <row r="468" spans="1:256" s="67" customFormat="1" ht="10.5" customHeight="1" outlineLevel="2">
      <c r="A468" s="29">
        <v>6</v>
      </c>
      <c r="B468" s="30">
        <v>2014</v>
      </c>
      <c r="C468" s="31" t="s">
        <v>240</v>
      </c>
      <c r="D468" s="31" t="s">
        <v>158</v>
      </c>
      <c r="E468" s="98" t="s">
        <v>1453</v>
      </c>
      <c r="F468" s="98">
        <v>41804</v>
      </c>
      <c r="G468" s="31" t="s">
        <v>1497</v>
      </c>
      <c r="H468" s="126">
        <v>5</v>
      </c>
      <c r="I468" s="127" t="s">
        <v>1501</v>
      </c>
      <c r="J468" s="48"/>
      <c r="L468" s="60"/>
      <c r="M468" s="60"/>
      <c r="N468" s="58"/>
      <c r="O468" s="58"/>
      <c r="P468" s="41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  <c r="DZ468" s="58"/>
      <c r="EA468" s="58"/>
      <c r="EB468" s="58"/>
      <c r="EC468" s="58"/>
      <c r="ED468" s="58"/>
      <c r="EE468" s="58"/>
      <c r="EF468" s="58"/>
      <c r="EG468" s="58"/>
      <c r="EH468" s="58"/>
      <c r="EI468" s="58"/>
      <c r="EJ468" s="58"/>
      <c r="EK468" s="58"/>
      <c r="EL468" s="58"/>
      <c r="EM468" s="58"/>
      <c r="EN468" s="58"/>
      <c r="EO468" s="58"/>
      <c r="EP468" s="58"/>
      <c r="EQ468" s="58"/>
      <c r="ER468" s="58"/>
      <c r="ES468" s="58"/>
      <c r="ET468" s="58"/>
      <c r="EU468" s="58"/>
      <c r="EV468" s="58"/>
      <c r="EW468" s="58"/>
      <c r="EX468" s="58"/>
      <c r="EY468" s="58"/>
      <c r="EZ468" s="58"/>
      <c r="FA468" s="58"/>
      <c r="FB468" s="58"/>
      <c r="FC468" s="58"/>
      <c r="FD468" s="58"/>
      <c r="FE468" s="58"/>
      <c r="FF468" s="58"/>
      <c r="FG468" s="58"/>
      <c r="FH468" s="58"/>
      <c r="FI468" s="58"/>
      <c r="FJ468" s="58"/>
      <c r="FK468" s="58"/>
      <c r="FL468" s="58"/>
      <c r="FM468" s="58"/>
      <c r="FN468" s="58"/>
      <c r="FO468" s="58"/>
      <c r="FP468" s="58"/>
      <c r="FQ468" s="58"/>
      <c r="FR468" s="58"/>
      <c r="FS468" s="58"/>
      <c r="FT468" s="58"/>
      <c r="FU468" s="58"/>
      <c r="FV468" s="58"/>
      <c r="FW468" s="58"/>
      <c r="FX468" s="58"/>
      <c r="FY468" s="58"/>
      <c r="FZ468" s="58"/>
      <c r="GA468" s="58"/>
      <c r="GB468" s="58"/>
      <c r="GC468" s="58"/>
      <c r="GD468" s="58"/>
      <c r="GE468" s="58"/>
      <c r="GF468" s="58"/>
      <c r="GG468" s="58"/>
      <c r="GH468" s="58"/>
      <c r="GI468" s="58"/>
      <c r="GJ468" s="58"/>
      <c r="GK468" s="58"/>
      <c r="GL468" s="58"/>
      <c r="GM468" s="58"/>
      <c r="GN468" s="58"/>
      <c r="GO468" s="58"/>
      <c r="GP468" s="58"/>
      <c r="GQ468" s="58"/>
      <c r="GR468" s="58"/>
      <c r="GS468" s="58"/>
      <c r="GT468" s="58"/>
      <c r="GU468" s="58"/>
      <c r="GV468" s="58"/>
      <c r="GW468" s="58"/>
      <c r="GX468" s="58"/>
      <c r="GY468" s="58"/>
      <c r="GZ468" s="58"/>
      <c r="HA468" s="58"/>
      <c r="HB468" s="58"/>
      <c r="HC468" s="58"/>
      <c r="HD468" s="58"/>
      <c r="HE468" s="58"/>
      <c r="HF468" s="58"/>
      <c r="HG468" s="58"/>
      <c r="HH468" s="58"/>
      <c r="HI468" s="58"/>
      <c r="HJ468" s="58"/>
      <c r="HK468" s="58"/>
      <c r="HL468" s="58"/>
      <c r="HM468" s="58"/>
      <c r="HN468" s="58"/>
      <c r="HO468" s="58"/>
      <c r="HP468" s="58"/>
      <c r="HQ468" s="58"/>
      <c r="HR468" s="58"/>
      <c r="HS468" s="58"/>
      <c r="HT468" s="58"/>
      <c r="HU468" s="58"/>
      <c r="HV468" s="58"/>
      <c r="HW468" s="58"/>
      <c r="HX468" s="58"/>
      <c r="HY468" s="58"/>
      <c r="HZ468" s="58"/>
      <c r="IA468" s="58"/>
      <c r="IB468" s="58"/>
      <c r="IC468" s="58"/>
      <c r="ID468" s="58"/>
      <c r="IE468" s="58"/>
      <c r="IF468" s="58"/>
      <c r="IG468" s="58"/>
      <c r="IH468" s="58"/>
      <c r="II468" s="58"/>
      <c r="IJ468" s="58"/>
      <c r="IK468" s="58"/>
      <c r="IL468" s="58"/>
      <c r="IM468" s="58"/>
      <c r="IN468" s="58"/>
      <c r="IO468" s="58"/>
      <c r="IP468" s="58"/>
      <c r="IQ468" s="58"/>
      <c r="IR468" s="58"/>
      <c r="IS468" s="58"/>
      <c r="IT468" s="58"/>
      <c r="IU468" s="58"/>
      <c r="IV468" s="58"/>
    </row>
    <row r="469" spans="1:256" s="67" customFormat="1" ht="10.5" customHeight="1" outlineLevel="2">
      <c r="A469" s="29">
        <v>6</v>
      </c>
      <c r="B469" s="30">
        <v>2014</v>
      </c>
      <c r="C469" s="31" t="s">
        <v>240</v>
      </c>
      <c r="D469" s="31" t="s">
        <v>158</v>
      </c>
      <c r="E469" s="98" t="s">
        <v>1453</v>
      </c>
      <c r="F469" s="98">
        <v>41804</v>
      </c>
      <c r="G469" s="31" t="s">
        <v>1494</v>
      </c>
      <c r="H469" s="126">
        <v>5</v>
      </c>
      <c r="I469" s="130" t="s">
        <v>1502</v>
      </c>
      <c r="J469" s="59"/>
      <c r="L469" s="60"/>
      <c r="M469" s="60"/>
      <c r="N469" s="58"/>
      <c r="O469" s="58"/>
      <c r="P469" s="41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  <c r="EK469" s="58"/>
      <c r="EL469" s="58"/>
      <c r="EM469" s="58"/>
      <c r="EN469" s="58"/>
      <c r="EO469" s="58"/>
      <c r="EP469" s="58"/>
      <c r="EQ469" s="58"/>
      <c r="ER469" s="58"/>
      <c r="ES469" s="58"/>
      <c r="ET469" s="58"/>
      <c r="EU469" s="58"/>
      <c r="EV469" s="58"/>
      <c r="EW469" s="58"/>
      <c r="EX469" s="58"/>
      <c r="EY469" s="58"/>
      <c r="EZ469" s="58"/>
      <c r="FA469" s="58"/>
      <c r="FB469" s="58"/>
      <c r="FC469" s="58"/>
      <c r="FD469" s="58"/>
      <c r="FE469" s="58"/>
      <c r="FF469" s="58"/>
      <c r="FG469" s="58"/>
      <c r="FH469" s="58"/>
      <c r="FI469" s="58"/>
      <c r="FJ469" s="58"/>
      <c r="FK469" s="58"/>
      <c r="FL469" s="58"/>
      <c r="FM469" s="58"/>
      <c r="FN469" s="58"/>
      <c r="FO469" s="58"/>
      <c r="FP469" s="58"/>
      <c r="FQ469" s="58"/>
      <c r="FR469" s="58"/>
      <c r="FS469" s="58"/>
      <c r="FT469" s="58"/>
      <c r="FU469" s="58"/>
      <c r="FV469" s="58"/>
      <c r="FW469" s="58"/>
      <c r="FX469" s="58"/>
      <c r="FY469" s="58"/>
      <c r="FZ469" s="58"/>
      <c r="GA469" s="58"/>
      <c r="GB469" s="58"/>
      <c r="GC469" s="58"/>
      <c r="GD469" s="58"/>
      <c r="GE469" s="58"/>
      <c r="GF469" s="58"/>
      <c r="GG469" s="58"/>
      <c r="GH469" s="58"/>
      <c r="GI469" s="58"/>
      <c r="GJ469" s="58"/>
      <c r="GK469" s="58"/>
      <c r="GL469" s="58"/>
      <c r="GM469" s="58"/>
      <c r="GN469" s="58"/>
      <c r="GO469" s="58"/>
      <c r="GP469" s="58"/>
      <c r="GQ469" s="58"/>
      <c r="GR469" s="58"/>
      <c r="GS469" s="58"/>
      <c r="GT469" s="58"/>
      <c r="GU469" s="58"/>
      <c r="GV469" s="58"/>
      <c r="GW469" s="58"/>
      <c r="GX469" s="58"/>
      <c r="GY469" s="58"/>
      <c r="GZ469" s="58"/>
      <c r="HA469" s="58"/>
      <c r="HB469" s="58"/>
      <c r="HC469" s="58"/>
      <c r="HD469" s="58"/>
      <c r="HE469" s="58"/>
      <c r="HF469" s="58"/>
      <c r="HG469" s="58"/>
      <c r="HH469" s="58"/>
      <c r="HI469" s="58"/>
      <c r="HJ469" s="58"/>
      <c r="HK469" s="58"/>
      <c r="HL469" s="58"/>
      <c r="HM469" s="58"/>
      <c r="HN469" s="58"/>
      <c r="HO469" s="58"/>
      <c r="HP469" s="58"/>
      <c r="HQ469" s="58"/>
      <c r="HR469" s="58"/>
      <c r="HS469" s="58"/>
      <c r="HT469" s="58"/>
      <c r="HU469" s="58"/>
      <c r="HV469" s="58"/>
      <c r="HW469" s="58"/>
      <c r="HX469" s="58"/>
      <c r="HY469" s="58"/>
      <c r="HZ469" s="58"/>
      <c r="IA469" s="58"/>
      <c r="IB469" s="58"/>
      <c r="IC469" s="58"/>
      <c r="ID469" s="58"/>
      <c r="IE469" s="58"/>
      <c r="IF469" s="58"/>
      <c r="IG469" s="58"/>
      <c r="IH469" s="58"/>
      <c r="II469" s="58"/>
      <c r="IJ469" s="58"/>
      <c r="IK469" s="58"/>
      <c r="IL469" s="58"/>
      <c r="IM469" s="58"/>
      <c r="IN469" s="58"/>
      <c r="IO469" s="58"/>
      <c r="IP469" s="58"/>
      <c r="IQ469" s="58"/>
      <c r="IR469" s="58"/>
      <c r="IS469" s="58"/>
      <c r="IT469" s="58"/>
      <c r="IU469" s="58"/>
      <c r="IV469" s="58"/>
    </row>
    <row r="470" spans="1:16" s="58" customFormat="1" ht="10.5" customHeight="1" outlineLevel="2">
      <c r="A470" s="29">
        <v>10</v>
      </c>
      <c r="B470" s="29">
        <v>2014</v>
      </c>
      <c r="C470" s="31" t="s">
        <v>240</v>
      </c>
      <c r="D470" s="98" t="s">
        <v>158</v>
      </c>
      <c r="E470" s="31" t="s">
        <v>286</v>
      </c>
      <c r="F470" s="131">
        <v>41924</v>
      </c>
      <c r="G470" s="31" t="s">
        <v>1620</v>
      </c>
      <c r="H470" s="29">
        <v>10</v>
      </c>
      <c r="I470" s="62" t="s">
        <v>317</v>
      </c>
      <c r="J470" s="62"/>
      <c r="K470" s="67"/>
      <c r="L470" s="52"/>
      <c r="M470" s="52"/>
      <c r="P470" s="41"/>
    </row>
    <row r="471" spans="1:256" s="60" customFormat="1" ht="10.5" customHeight="1" outlineLevel="2">
      <c r="A471" s="29">
        <v>10</v>
      </c>
      <c r="B471" s="29">
        <v>2014</v>
      </c>
      <c r="C471" s="31" t="s">
        <v>240</v>
      </c>
      <c r="D471" s="98" t="s">
        <v>158</v>
      </c>
      <c r="E471" s="31" t="s">
        <v>286</v>
      </c>
      <c r="F471" s="131">
        <v>41924</v>
      </c>
      <c r="G471" s="31" t="s">
        <v>1621</v>
      </c>
      <c r="H471" s="29">
        <v>3</v>
      </c>
      <c r="I471" s="62" t="s">
        <v>278</v>
      </c>
      <c r="J471" s="62"/>
      <c r="K471" s="67"/>
      <c r="L471" s="52"/>
      <c r="M471" s="52"/>
      <c r="N471" s="67"/>
      <c r="O471" s="67"/>
      <c r="P471" s="76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  <c r="CD471" s="6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  <c r="FO471" s="67"/>
      <c r="FP471" s="67"/>
      <c r="FQ471" s="67"/>
      <c r="FR471" s="67"/>
      <c r="FS471" s="67"/>
      <c r="FT471" s="67"/>
      <c r="FU471" s="67"/>
      <c r="FV471" s="67"/>
      <c r="FW471" s="67"/>
      <c r="FX471" s="67"/>
      <c r="FY471" s="67"/>
      <c r="FZ471" s="67"/>
      <c r="GA471" s="67"/>
      <c r="GB471" s="67"/>
      <c r="GC471" s="67"/>
      <c r="GD471" s="67"/>
      <c r="GE471" s="67"/>
      <c r="GF471" s="67"/>
      <c r="GG471" s="67"/>
      <c r="GH471" s="67"/>
      <c r="GI471" s="67"/>
      <c r="GJ471" s="67"/>
      <c r="GK471" s="67"/>
      <c r="GL471" s="67"/>
      <c r="GM471" s="67"/>
      <c r="GN471" s="67"/>
      <c r="GO471" s="67"/>
      <c r="GP471" s="67"/>
      <c r="GQ471" s="67"/>
      <c r="GR471" s="67"/>
      <c r="GS471" s="67"/>
      <c r="GT471" s="67"/>
      <c r="GU471" s="67"/>
      <c r="GV471" s="67"/>
      <c r="GW471" s="67"/>
      <c r="GX471" s="67"/>
      <c r="GY471" s="67"/>
      <c r="GZ471" s="67"/>
      <c r="HA471" s="67"/>
      <c r="HB471" s="67"/>
      <c r="HC471" s="67"/>
      <c r="HD471" s="67"/>
      <c r="HE471" s="67"/>
      <c r="HF471" s="67"/>
      <c r="HG471" s="67"/>
      <c r="HH471" s="67"/>
      <c r="HI471" s="67"/>
      <c r="HJ471" s="67"/>
      <c r="HK471" s="67"/>
      <c r="HL471" s="67"/>
      <c r="HM471" s="67"/>
      <c r="HN471" s="67"/>
      <c r="HO471" s="67"/>
      <c r="HP471" s="67"/>
      <c r="HQ471" s="67"/>
      <c r="HR471" s="67"/>
      <c r="HS471" s="67"/>
      <c r="HT471" s="67"/>
      <c r="HU471" s="67"/>
      <c r="HV471" s="67"/>
      <c r="HW471" s="67"/>
      <c r="HX471" s="67"/>
      <c r="HY471" s="67"/>
      <c r="HZ471" s="67"/>
      <c r="IA471" s="67"/>
      <c r="IB471" s="67"/>
      <c r="IC471" s="67"/>
      <c r="ID471" s="67"/>
      <c r="IE471" s="67"/>
      <c r="IF471" s="67"/>
      <c r="IG471" s="67"/>
      <c r="IH471" s="67"/>
      <c r="II471" s="67"/>
      <c r="IJ471" s="67"/>
      <c r="IK471" s="67"/>
      <c r="IL471" s="67"/>
      <c r="IM471" s="67"/>
      <c r="IN471" s="67"/>
      <c r="IO471" s="67"/>
      <c r="IP471" s="67"/>
      <c r="IQ471" s="67"/>
      <c r="IR471" s="67"/>
      <c r="IS471" s="67"/>
      <c r="IT471" s="67"/>
      <c r="IU471" s="67"/>
      <c r="IV471" s="67"/>
    </row>
    <row r="472" spans="1:16" s="62" customFormat="1" ht="10.5" customHeight="1" outlineLevel="2">
      <c r="A472" s="29">
        <v>10</v>
      </c>
      <c r="B472" s="29">
        <v>2014</v>
      </c>
      <c r="C472" s="31" t="s">
        <v>240</v>
      </c>
      <c r="D472" s="98" t="s">
        <v>158</v>
      </c>
      <c r="E472" s="31" t="s">
        <v>286</v>
      </c>
      <c r="F472" s="131">
        <v>41924</v>
      </c>
      <c r="G472" s="31" t="s">
        <v>1622</v>
      </c>
      <c r="H472" s="29">
        <v>3</v>
      </c>
      <c r="I472" s="62" t="s">
        <v>280</v>
      </c>
      <c r="P472" s="29"/>
    </row>
    <row r="473" spans="1:16" s="52" customFormat="1" ht="10.5" customHeight="1" outlineLevel="2">
      <c r="A473" s="29">
        <v>10</v>
      </c>
      <c r="B473" s="29">
        <v>2014</v>
      </c>
      <c r="C473" s="31" t="s">
        <v>240</v>
      </c>
      <c r="D473" s="98" t="s">
        <v>158</v>
      </c>
      <c r="E473" s="31" t="s">
        <v>286</v>
      </c>
      <c r="F473" s="131">
        <v>41924</v>
      </c>
      <c r="G473" s="31" t="s">
        <v>1623</v>
      </c>
      <c r="H473" s="29">
        <v>10</v>
      </c>
      <c r="I473" s="62" t="s">
        <v>339</v>
      </c>
      <c r="J473" s="62"/>
      <c r="K473" s="67"/>
      <c r="P473" s="55"/>
    </row>
    <row r="474" spans="1:16" s="52" customFormat="1" ht="10.5" customHeight="1" outlineLevel="2">
      <c r="A474" s="29">
        <v>10</v>
      </c>
      <c r="B474" s="29">
        <v>2014</v>
      </c>
      <c r="C474" s="31" t="s">
        <v>240</v>
      </c>
      <c r="D474" s="98" t="s">
        <v>158</v>
      </c>
      <c r="E474" s="31" t="s">
        <v>286</v>
      </c>
      <c r="F474" s="131">
        <v>41924</v>
      </c>
      <c r="G474" s="31" t="s">
        <v>1624</v>
      </c>
      <c r="H474" s="29">
        <v>10</v>
      </c>
      <c r="I474" s="62" t="s">
        <v>312</v>
      </c>
      <c r="J474" s="62"/>
      <c r="K474" s="67"/>
      <c r="P474" s="55"/>
    </row>
    <row r="475" spans="1:16" s="60" customFormat="1" ht="10.5" customHeight="1" outlineLevel="2">
      <c r="A475" s="29">
        <v>10</v>
      </c>
      <c r="B475" s="29">
        <v>2014</v>
      </c>
      <c r="C475" s="31" t="s">
        <v>240</v>
      </c>
      <c r="D475" s="98" t="s">
        <v>158</v>
      </c>
      <c r="E475" s="31" t="s">
        <v>286</v>
      </c>
      <c r="F475" s="131">
        <v>41924</v>
      </c>
      <c r="G475" s="31" t="s">
        <v>1625</v>
      </c>
      <c r="H475" s="29">
        <v>3</v>
      </c>
      <c r="I475" s="62" t="s">
        <v>273</v>
      </c>
      <c r="J475" s="62"/>
      <c r="K475" s="48"/>
      <c r="L475" s="52"/>
      <c r="M475" s="52"/>
      <c r="P475" s="72"/>
    </row>
    <row r="476" spans="1:16" s="60" customFormat="1" ht="10.5" customHeight="1" outlineLevel="2">
      <c r="A476" s="29">
        <v>10</v>
      </c>
      <c r="B476" s="29">
        <v>2014</v>
      </c>
      <c r="C476" s="31" t="s">
        <v>240</v>
      </c>
      <c r="D476" s="98" t="s">
        <v>158</v>
      </c>
      <c r="E476" s="31" t="s">
        <v>286</v>
      </c>
      <c r="F476" s="131">
        <v>41924</v>
      </c>
      <c r="G476" s="31" t="s">
        <v>1626</v>
      </c>
      <c r="H476" s="29">
        <v>10</v>
      </c>
      <c r="I476" s="62" t="s">
        <v>466</v>
      </c>
      <c r="J476" s="62"/>
      <c r="K476" s="48"/>
      <c r="L476" s="52"/>
      <c r="M476" s="52"/>
      <c r="P476" s="72"/>
    </row>
    <row r="477" spans="1:16" s="60" customFormat="1" ht="10.5" customHeight="1" outlineLevel="2">
      <c r="A477" s="29">
        <v>10</v>
      </c>
      <c r="B477" s="29">
        <v>2014</v>
      </c>
      <c r="C477" s="31" t="s">
        <v>240</v>
      </c>
      <c r="D477" s="98" t="s">
        <v>158</v>
      </c>
      <c r="E477" s="31" t="s">
        <v>286</v>
      </c>
      <c r="F477" s="131">
        <v>41924</v>
      </c>
      <c r="G477" s="31" t="s">
        <v>1627</v>
      </c>
      <c r="H477" s="29">
        <v>7</v>
      </c>
      <c r="I477" s="62" t="s">
        <v>457</v>
      </c>
      <c r="J477" s="62"/>
      <c r="K477" s="48"/>
      <c r="L477" s="52"/>
      <c r="M477" s="52"/>
      <c r="P477" s="72"/>
    </row>
    <row r="478" spans="1:16" s="60" customFormat="1" ht="10.5" customHeight="1" outlineLevel="2">
      <c r="A478" s="29">
        <v>10</v>
      </c>
      <c r="B478" s="29">
        <v>2014</v>
      </c>
      <c r="C478" s="31" t="s">
        <v>240</v>
      </c>
      <c r="D478" s="98" t="s">
        <v>158</v>
      </c>
      <c r="E478" s="31" t="s">
        <v>286</v>
      </c>
      <c r="F478" s="131">
        <v>41924</v>
      </c>
      <c r="G478" s="31" t="s">
        <v>1628</v>
      </c>
      <c r="H478" s="29">
        <v>10</v>
      </c>
      <c r="I478" s="62" t="s">
        <v>325</v>
      </c>
      <c r="J478" s="62"/>
      <c r="K478" s="48"/>
      <c r="L478" s="52"/>
      <c r="M478" s="52"/>
      <c r="P478" s="72"/>
    </row>
    <row r="479" spans="1:16" s="60" customFormat="1" ht="10.5" customHeight="1" outlineLevel="2">
      <c r="A479" s="29">
        <v>10</v>
      </c>
      <c r="B479" s="29">
        <v>2014</v>
      </c>
      <c r="C479" s="31" t="s">
        <v>240</v>
      </c>
      <c r="D479" s="98" t="s">
        <v>158</v>
      </c>
      <c r="E479" s="31" t="s">
        <v>286</v>
      </c>
      <c r="F479" s="131">
        <v>41924</v>
      </c>
      <c r="G479" s="31" t="s">
        <v>1629</v>
      </c>
      <c r="H479" s="29">
        <v>7</v>
      </c>
      <c r="I479" s="62" t="s">
        <v>281</v>
      </c>
      <c r="J479" s="54"/>
      <c r="K479" s="67"/>
      <c r="L479" s="52"/>
      <c r="M479" s="52"/>
      <c r="P479" s="72"/>
    </row>
    <row r="480" spans="1:16" s="60" customFormat="1" ht="10.5" customHeight="1" outlineLevel="2">
      <c r="A480" s="29">
        <v>10</v>
      </c>
      <c r="B480" s="29">
        <v>2014</v>
      </c>
      <c r="C480" s="31" t="s">
        <v>240</v>
      </c>
      <c r="D480" s="98" t="s">
        <v>158</v>
      </c>
      <c r="E480" s="31" t="s">
        <v>286</v>
      </c>
      <c r="F480" s="131">
        <v>41924</v>
      </c>
      <c r="G480" s="31" t="s">
        <v>1630</v>
      </c>
      <c r="H480" s="29">
        <v>3</v>
      </c>
      <c r="I480" s="62" t="s">
        <v>120</v>
      </c>
      <c r="J480" s="54"/>
      <c r="K480" s="67"/>
      <c r="L480" s="52"/>
      <c r="M480" s="52"/>
      <c r="P480" s="72"/>
    </row>
    <row r="481" spans="1:16" s="60" customFormat="1" ht="10.5" customHeight="1" outlineLevel="1">
      <c r="A481" s="29"/>
      <c r="B481" s="29"/>
      <c r="C481" s="31"/>
      <c r="D481" s="98" t="s">
        <v>160</v>
      </c>
      <c r="E481" s="31"/>
      <c r="F481" s="131"/>
      <c r="G481" s="31"/>
      <c r="H481" s="29">
        <f>SUBTOTAL(9,H438:H480)</f>
        <v>327</v>
      </c>
      <c r="I481" s="62"/>
      <c r="J481" s="54"/>
      <c r="K481" s="67"/>
      <c r="L481" s="52"/>
      <c r="M481" s="52"/>
      <c r="P481" s="72"/>
    </row>
    <row r="482" spans="1:16" s="13" customFormat="1" ht="10.5" customHeight="1" outlineLevel="2">
      <c r="A482" s="16">
        <v>5</v>
      </c>
      <c r="B482" s="190">
        <v>2012</v>
      </c>
      <c r="C482" s="191" t="s">
        <v>239</v>
      </c>
      <c r="D482" s="191" t="s">
        <v>462</v>
      </c>
      <c r="E482" s="191" t="s">
        <v>208</v>
      </c>
      <c r="F482" s="192">
        <v>41049</v>
      </c>
      <c r="G482" s="193" t="s">
        <v>831</v>
      </c>
      <c r="H482" s="190">
        <v>7</v>
      </c>
      <c r="I482" s="191" t="s">
        <v>770</v>
      </c>
      <c r="P482" s="14"/>
    </row>
    <row r="483" spans="1:16" s="13" customFormat="1" ht="10.5" customHeight="1" outlineLevel="2">
      <c r="A483" s="14">
        <v>3</v>
      </c>
      <c r="B483" s="14">
        <v>2013</v>
      </c>
      <c r="C483" s="20" t="s">
        <v>239</v>
      </c>
      <c r="D483" s="21" t="s">
        <v>568</v>
      </c>
      <c r="E483" s="20" t="s">
        <v>290</v>
      </c>
      <c r="F483" s="21">
        <v>41336</v>
      </c>
      <c r="G483" s="20" t="s">
        <v>998</v>
      </c>
      <c r="H483" s="14">
        <v>7</v>
      </c>
      <c r="I483" s="20" t="s">
        <v>999</v>
      </c>
      <c r="J483" s="12" t="s">
        <v>1691</v>
      </c>
      <c r="K483" s="12"/>
      <c r="L483" s="12"/>
      <c r="P483" s="14"/>
    </row>
    <row r="484" spans="1:16" s="93" customFormat="1" ht="10.5" customHeight="1" outlineLevel="2">
      <c r="A484" s="14">
        <v>10</v>
      </c>
      <c r="B484" s="46">
        <v>2013</v>
      </c>
      <c r="C484" s="20" t="s">
        <v>239</v>
      </c>
      <c r="D484" s="20" t="s">
        <v>568</v>
      </c>
      <c r="E484" s="21" t="s">
        <v>286</v>
      </c>
      <c r="F484" s="21">
        <v>41560</v>
      </c>
      <c r="G484" s="20" t="s">
        <v>1144</v>
      </c>
      <c r="H484" s="14">
        <v>10</v>
      </c>
      <c r="I484" s="20" t="s">
        <v>468</v>
      </c>
      <c r="J484" s="12"/>
      <c r="K484" s="12"/>
      <c r="L484" s="12"/>
      <c r="M484" s="25"/>
      <c r="P484" s="109"/>
    </row>
    <row r="485" spans="1:16" s="93" customFormat="1" ht="10.5" customHeight="1" outlineLevel="2">
      <c r="A485" s="14">
        <v>10</v>
      </c>
      <c r="B485" s="46">
        <v>2013</v>
      </c>
      <c r="C485" s="20" t="s">
        <v>239</v>
      </c>
      <c r="D485" s="20" t="s">
        <v>568</v>
      </c>
      <c r="E485" s="21" t="s">
        <v>286</v>
      </c>
      <c r="F485" s="21">
        <v>41560</v>
      </c>
      <c r="G485" s="20" t="s">
        <v>1145</v>
      </c>
      <c r="H485" s="14">
        <v>3</v>
      </c>
      <c r="I485" s="20" t="s">
        <v>847</v>
      </c>
      <c r="J485" s="63"/>
      <c r="K485" s="26"/>
      <c r="L485" s="19"/>
      <c r="M485" s="19"/>
      <c r="P485" s="109"/>
    </row>
    <row r="486" spans="1:16" s="23" customFormat="1" ht="10.5" customHeight="1" outlineLevel="2">
      <c r="A486" s="14">
        <v>10</v>
      </c>
      <c r="B486" s="46">
        <v>2013</v>
      </c>
      <c r="C486" s="20" t="s">
        <v>239</v>
      </c>
      <c r="D486" s="20" t="s">
        <v>568</v>
      </c>
      <c r="E486" s="21" t="s">
        <v>286</v>
      </c>
      <c r="F486" s="21">
        <v>41560</v>
      </c>
      <c r="G486" s="20"/>
      <c r="H486" s="14">
        <v>10</v>
      </c>
      <c r="I486" s="20" t="s">
        <v>901</v>
      </c>
      <c r="J486" s="15"/>
      <c r="K486" s="26"/>
      <c r="L486" s="25"/>
      <c r="M486" s="25"/>
      <c r="P486" s="194"/>
    </row>
    <row r="487" spans="1:16" s="23" customFormat="1" ht="10.5" customHeight="1" outlineLevel="2">
      <c r="A487" s="195">
        <v>10</v>
      </c>
      <c r="B487" s="46">
        <v>2013</v>
      </c>
      <c r="C487" s="20" t="s">
        <v>239</v>
      </c>
      <c r="D487" s="20" t="s">
        <v>568</v>
      </c>
      <c r="E487" s="21" t="s">
        <v>286</v>
      </c>
      <c r="F487" s="21">
        <v>41560</v>
      </c>
      <c r="G487" s="20"/>
      <c r="H487" s="14">
        <v>7</v>
      </c>
      <c r="I487" s="20" t="s">
        <v>903</v>
      </c>
      <c r="J487" s="15"/>
      <c r="K487" s="26"/>
      <c r="L487" s="25"/>
      <c r="M487" s="25"/>
      <c r="P487" s="194"/>
    </row>
    <row r="488" spans="1:16" s="23" customFormat="1" ht="10.5" customHeight="1" outlineLevel="2">
      <c r="A488" s="64">
        <v>6</v>
      </c>
      <c r="B488" s="196">
        <v>2014</v>
      </c>
      <c r="C488" s="197" t="s">
        <v>239</v>
      </c>
      <c r="D488" s="197" t="s">
        <v>568</v>
      </c>
      <c r="E488" s="198" t="s">
        <v>208</v>
      </c>
      <c r="F488" s="198">
        <v>41797</v>
      </c>
      <c r="G488" s="197" t="s">
        <v>1503</v>
      </c>
      <c r="H488" s="199">
        <v>7</v>
      </c>
      <c r="I488" s="200" t="s">
        <v>1504</v>
      </c>
      <c r="K488" s="26"/>
      <c r="L488" s="25"/>
      <c r="M488" s="25"/>
      <c r="P488" s="194"/>
    </row>
    <row r="489" spans="1:16" s="13" customFormat="1" ht="10.5" customHeight="1" outlineLevel="2">
      <c r="A489" s="64">
        <v>6</v>
      </c>
      <c r="B489" s="196">
        <v>2014</v>
      </c>
      <c r="C489" s="197" t="s">
        <v>239</v>
      </c>
      <c r="D489" s="197" t="s">
        <v>568</v>
      </c>
      <c r="E489" s="198" t="s">
        <v>208</v>
      </c>
      <c r="F489" s="198">
        <v>41797</v>
      </c>
      <c r="G489" s="197" t="s">
        <v>1505</v>
      </c>
      <c r="H489" s="199">
        <v>3</v>
      </c>
      <c r="I489" s="200" t="s">
        <v>1506</v>
      </c>
      <c r="P489" s="14"/>
    </row>
    <row r="490" spans="1:16" s="23" customFormat="1" ht="10.5" customHeight="1" outlineLevel="2">
      <c r="A490" s="64">
        <v>15</v>
      </c>
      <c r="B490" s="64">
        <v>2014</v>
      </c>
      <c r="C490" s="197" t="s">
        <v>239</v>
      </c>
      <c r="D490" s="198" t="s">
        <v>568</v>
      </c>
      <c r="E490" s="197" t="s">
        <v>286</v>
      </c>
      <c r="F490" s="201">
        <v>41924</v>
      </c>
      <c r="G490" s="197" t="s">
        <v>1631</v>
      </c>
      <c r="H490" s="64">
        <v>3</v>
      </c>
      <c r="I490" s="63" t="s">
        <v>347</v>
      </c>
      <c r="J490" s="108"/>
      <c r="K490" s="26"/>
      <c r="L490" s="25"/>
      <c r="M490" s="25"/>
      <c r="P490" s="194"/>
    </row>
    <row r="491" spans="1:16" s="23" customFormat="1" ht="10.5" customHeight="1" outlineLevel="2">
      <c r="A491" s="64">
        <v>10</v>
      </c>
      <c r="B491" s="64">
        <v>2014</v>
      </c>
      <c r="C491" s="197" t="s">
        <v>239</v>
      </c>
      <c r="D491" s="198" t="s">
        <v>568</v>
      </c>
      <c r="E491" s="197" t="s">
        <v>286</v>
      </c>
      <c r="F491" s="201">
        <v>41924</v>
      </c>
      <c r="G491" s="197"/>
      <c r="H491" s="64">
        <v>10</v>
      </c>
      <c r="I491" s="63" t="s">
        <v>901</v>
      </c>
      <c r="J491" s="13"/>
      <c r="K491" s="26"/>
      <c r="L491" s="26"/>
      <c r="M491" s="26"/>
      <c r="P491" s="194"/>
    </row>
    <row r="492" spans="1:16" s="23" customFormat="1" ht="10.5" customHeight="1" outlineLevel="2">
      <c r="A492" s="64">
        <v>10</v>
      </c>
      <c r="B492" s="64">
        <v>2014</v>
      </c>
      <c r="C492" s="197" t="s">
        <v>239</v>
      </c>
      <c r="D492" s="198" t="s">
        <v>568</v>
      </c>
      <c r="E492" s="197" t="s">
        <v>286</v>
      </c>
      <c r="F492" s="201">
        <v>41924</v>
      </c>
      <c r="G492" s="197"/>
      <c r="H492" s="64">
        <v>3</v>
      </c>
      <c r="I492" s="63" t="s">
        <v>904</v>
      </c>
      <c r="J492" s="13"/>
      <c r="K492" s="26"/>
      <c r="L492" s="26"/>
      <c r="M492" s="26"/>
      <c r="P492" s="194"/>
    </row>
    <row r="493" spans="1:16" s="23" customFormat="1" ht="10.5" customHeight="1" outlineLevel="1">
      <c r="A493" s="64"/>
      <c r="B493" s="64"/>
      <c r="C493" s="197"/>
      <c r="D493" s="198" t="s">
        <v>463</v>
      </c>
      <c r="E493" s="197"/>
      <c r="F493" s="201"/>
      <c r="G493" s="197"/>
      <c r="H493" s="64">
        <f>SUBTOTAL(9,H482:H492)</f>
        <v>70</v>
      </c>
      <c r="I493" s="63"/>
      <c r="J493" s="13"/>
      <c r="K493" s="26"/>
      <c r="L493" s="26"/>
      <c r="M493" s="26"/>
      <c r="P493" s="194"/>
    </row>
    <row r="494" spans="1:16" s="54" customFormat="1" ht="10.5" customHeight="1" outlineLevel="2">
      <c r="A494" s="29">
        <v>6</v>
      </c>
      <c r="B494" s="30">
        <v>2014</v>
      </c>
      <c r="C494" s="31" t="s">
        <v>239</v>
      </c>
      <c r="D494" s="31" t="s">
        <v>210</v>
      </c>
      <c r="E494" s="98" t="s">
        <v>208</v>
      </c>
      <c r="F494" s="98">
        <v>41797</v>
      </c>
      <c r="G494" s="31" t="s">
        <v>1507</v>
      </c>
      <c r="H494" s="126">
        <v>3</v>
      </c>
      <c r="I494" s="127" t="s">
        <v>167</v>
      </c>
      <c r="J494" s="40"/>
      <c r="K494" s="67"/>
      <c r="L494" s="67"/>
      <c r="M494" s="67"/>
      <c r="P494" s="74"/>
    </row>
    <row r="495" spans="1:16" s="54" customFormat="1" ht="10.5" customHeight="1" outlineLevel="2">
      <c r="A495" s="29">
        <v>6</v>
      </c>
      <c r="B495" s="30">
        <v>2014</v>
      </c>
      <c r="C495" s="31" t="s">
        <v>239</v>
      </c>
      <c r="D495" s="31" t="s">
        <v>210</v>
      </c>
      <c r="E495" s="98" t="s">
        <v>208</v>
      </c>
      <c r="F495" s="98">
        <v>41797</v>
      </c>
      <c r="G495" s="31" t="s">
        <v>1508</v>
      </c>
      <c r="H495" s="126">
        <v>7</v>
      </c>
      <c r="I495" s="127" t="s">
        <v>130</v>
      </c>
      <c r="J495" s="52"/>
      <c r="K495" s="67"/>
      <c r="L495" s="58"/>
      <c r="M495" s="58"/>
      <c r="P495" s="74"/>
    </row>
    <row r="496" spans="1:16" s="54" customFormat="1" ht="10.5" customHeight="1" outlineLevel="2">
      <c r="A496" s="29">
        <v>9</v>
      </c>
      <c r="B496" s="30">
        <v>2014</v>
      </c>
      <c r="C496" s="31" t="s">
        <v>239</v>
      </c>
      <c r="D496" s="31" t="s">
        <v>210</v>
      </c>
      <c r="E496" s="98" t="s">
        <v>268</v>
      </c>
      <c r="F496" s="98">
        <v>41896</v>
      </c>
      <c r="G496" s="31" t="s">
        <v>1508</v>
      </c>
      <c r="H496" s="126">
        <v>10</v>
      </c>
      <c r="I496" s="127" t="s">
        <v>252</v>
      </c>
      <c r="J496" s="52"/>
      <c r="K496" s="67"/>
      <c r="L496" s="67"/>
      <c r="M496" s="67"/>
      <c r="P496" s="74"/>
    </row>
    <row r="497" spans="1:16" s="54" customFormat="1" ht="10.5" customHeight="1" outlineLevel="1">
      <c r="A497" s="29"/>
      <c r="B497" s="30"/>
      <c r="C497" s="31"/>
      <c r="D497" s="31" t="s">
        <v>211</v>
      </c>
      <c r="E497" s="98"/>
      <c r="F497" s="98"/>
      <c r="G497" s="31"/>
      <c r="H497" s="126">
        <f>SUBTOTAL(9,H494:H496)</f>
        <v>20</v>
      </c>
      <c r="I497" s="127"/>
      <c r="J497" s="52"/>
      <c r="K497" s="67"/>
      <c r="L497" s="67"/>
      <c r="M497" s="67"/>
      <c r="P497" s="74"/>
    </row>
    <row r="498" spans="1:16" s="54" customFormat="1" ht="10.5" customHeight="1" outlineLevel="2">
      <c r="A498" s="29">
        <v>3</v>
      </c>
      <c r="B498" s="30">
        <v>2014</v>
      </c>
      <c r="C498" s="31" t="s">
        <v>1593</v>
      </c>
      <c r="D498" s="32" t="s">
        <v>1052</v>
      </c>
      <c r="E498" s="98" t="s">
        <v>290</v>
      </c>
      <c r="F498" s="98">
        <v>41700</v>
      </c>
      <c r="G498" s="31" t="s">
        <v>1359</v>
      </c>
      <c r="H498" s="29">
        <v>10</v>
      </c>
      <c r="I498" s="62" t="s">
        <v>364</v>
      </c>
      <c r="J498" s="52"/>
      <c r="K498" s="67"/>
      <c r="L498" s="67"/>
      <c r="M498" s="67"/>
      <c r="P498" s="74"/>
    </row>
    <row r="499" spans="1:16" s="48" customFormat="1" ht="10.5" customHeight="1" outlineLevel="2">
      <c r="A499" s="29">
        <v>3</v>
      </c>
      <c r="B499" s="30">
        <v>2014</v>
      </c>
      <c r="C499" s="31" t="s">
        <v>296</v>
      </c>
      <c r="D499" s="32" t="s">
        <v>1052</v>
      </c>
      <c r="E499" s="98" t="s">
        <v>270</v>
      </c>
      <c r="F499" s="98">
        <v>41728</v>
      </c>
      <c r="G499" s="31" t="s">
        <v>1414</v>
      </c>
      <c r="H499" s="29">
        <v>5</v>
      </c>
      <c r="I499" s="31" t="s">
        <v>348</v>
      </c>
      <c r="J499" s="34"/>
      <c r="K499" s="67"/>
      <c r="L499" s="67"/>
      <c r="M499" s="67"/>
      <c r="P499" s="42"/>
    </row>
    <row r="500" spans="1:16" s="61" customFormat="1" ht="10.5" customHeight="1" outlineLevel="2">
      <c r="A500" s="29">
        <v>5</v>
      </c>
      <c r="B500" s="30">
        <v>2014</v>
      </c>
      <c r="C500" s="31" t="s">
        <v>296</v>
      </c>
      <c r="D500" s="32" t="s">
        <v>1052</v>
      </c>
      <c r="E500" s="98" t="s">
        <v>248</v>
      </c>
      <c r="F500" s="98">
        <v>41776</v>
      </c>
      <c r="G500" s="31" t="s">
        <v>1436</v>
      </c>
      <c r="H500" s="29">
        <v>5</v>
      </c>
      <c r="I500" s="31" t="s">
        <v>331</v>
      </c>
      <c r="J500" s="34"/>
      <c r="K500" s="67"/>
      <c r="L500" s="67"/>
      <c r="M500" s="67"/>
      <c r="P500" s="73"/>
    </row>
    <row r="501" spans="1:16" s="61" customFormat="1" ht="10.5" customHeight="1" outlineLevel="1">
      <c r="A501" s="29"/>
      <c r="B501" s="30"/>
      <c r="C501" s="31"/>
      <c r="D501" s="32" t="s">
        <v>1053</v>
      </c>
      <c r="E501" s="98"/>
      <c r="F501" s="98"/>
      <c r="G501" s="31"/>
      <c r="H501" s="29">
        <f>SUBTOTAL(9,H498:H500)</f>
        <v>20</v>
      </c>
      <c r="I501" s="31"/>
      <c r="J501" s="34"/>
      <c r="K501" s="67"/>
      <c r="L501" s="67"/>
      <c r="M501" s="67"/>
      <c r="P501" s="73"/>
    </row>
    <row r="502" spans="1:16" s="40" customFormat="1" ht="10.5" customHeight="1" outlineLevel="2">
      <c r="A502" s="42">
        <v>9</v>
      </c>
      <c r="B502" s="43">
        <v>2012</v>
      </c>
      <c r="C502" s="44" t="s">
        <v>262</v>
      </c>
      <c r="D502" s="44" t="s">
        <v>935</v>
      </c>
      <c r="E502" s="53" t="s">
        <v>396</v>
      </c>
      <c r="F502" s="53">
        <v>41161</v>
      </c>
      <c r="G502" s="44" t="s">
        <v>843</v>
      </c>
      <c r="H502" s="42">
        <v>5</v>
      </c>
      <c r="I502" s="44" t="s">
        <v>328</v>
      </c>
      <c r="J502" s="34"/>
      <c r="P502" s="36"/>
    </row>
    <row r="503" spans="1:16" s="40" customFormat="1" ht="10.5" customHeight="1" outlineLevel="2">
      <c r="A503" s="42">
        <v>10</v>
      </c>
      <c r="B503" s="43">
        <v>2012</v>
      </c>
      <c r="C503" s="44" t="s">
        <v>262</v>
      </c>
      <c r="D503" s="44" t="s">
        <v>935</v>
      </c>
      <c r="E503" s="53" t="s">
        <v>286</v>
      </c>
      <c r="F503" s="53">
        <v>41196</v>
      </c>
      <c r="G503" s="44" t="s">
        <v>843</v>
      </c>
      <c r="H503" s="42">
        <v>7</v>
      </c>
      <c r="I503" s="44" t="s">
        <v>274</v>
      </c>
      <c r="J503" s="34"/>
      <c r="P503" s="36"/>
    </row>
    <row r="504" spans="1:16" s="61" customFormat="1" ht="10.5" customHeight="1" outlineLevel="2">
      <c r="A504" s="42">
        <v>10</v>
      </c>
      <c r="B504" s="43">
        <v>2012</v>
      </c>
      <c r="C504" s="44" t="s">
        <v>262</v>
      </c>
      <c r="D504" s="44" t="s">
        <v>935</v>
      </c>
      <c r="E504" s="53" t="s">
        <v>286</v>
      </c>
      <c r="F504" s="53">
        <v>41196</v>
      </c>
      <c r="G504" s="44" t="s">
        <v>881</v>
      </c>
      <c r="H504" s="42">
        <v>3</v>
      </c>
      <c r="I504" s="44" t="s">
        <v>318</v>
      </c>
      <c r="J504" s="34"/>
      <c r="K504" s="67"/>
      <c r="L504" s="67"/>
      <c r="M504" s="67"/>
      <c r="P504" s="73"/>
    </row>
    <row r="505" spans="1:16" s="61" customFormat="1" ht="10.5" customHeight="1" outlineLevel="2">
      <c r="A505" s="42">
        <v>10</v>
      </c>
      <c r="B505" s="43">
        <v>2012</v>
      </c>
      <c r="C505" s="44" t="s">
        <v>262</v>
      </c>
      <c r="D505" s="44" t="s">
        <v>935</v>
      </c>
      <c r="E505" s="53" t="s">
        <v>286</v>
      </c>
      <c r="F505" s="53">
        <v>41196</v>
      </c>
      <c r="G505" s="44" t="s">
        <v>882</v>
      </c>
      <c r="H505" s="42">
        <v>3</v>
      </c>
      <c r="I505" s="44" t="s">
        <v>477</v>
      </c>
      <c r="J505" s="54"/>
      <c r="K505" s="67"/>
      <c r="L505" s="67"/>
      <c r="M505" s="67"/>
      <c r="P505" s="73"/>
    </row>
    <row r="506" spans="1:16" s="61" customFormat="1" ht="10.5" customHeight="1" outlineLevel="1">
      <c r="A506" s="42"/>
      <c r="B506" s="43"/>
      <c r="C506" s="44"/>
      <c r="D506" s="44" t="s">
        <v>936</v>
      </c>
      <c r="E506" s="53"/>
      <c r="F506" s="53"/>
      <c r="G506" s="44"/>
      <c r="H506" s="42">
        <f>SUBTOTAL(9,H502:H505)</f>
        <v>18</v>
      </c>
      <c r="I506" s="44"/>
      <c r="J506" s="54"/>
      <c r="K506" s="67"/>
      <c r="L506" s="67"/>
      <c r="M506" s="67"/>
      <c r="P506" s="73"/>
    </row>
    <row r="507" spans="1:16" s="52" customFormat="1" ht="10.5" customHeight="1" outlineLevel="2">
      <c r="A507" s="42">
        <v>5</v>
      </c>
      <c r="B507" s="129">
        <v>2012</v>
      </c>
      <c r="C507" s="124" t="s">
        <v>239</v>
      </c>
      <c r="D507" s="124" t="s">
        <v>118</v>
      </c>
      <c r="E507" s="124" t="s">
        <v>208</v>
      </c>
      <c r="F507" s="133">
        <v>41049</v>
      </c>
      <c r="G507" s="134" t="s">
        <v>769</v>
      </c>
      <c r="H507" s="129">
        <v>7</v>
      </c>
      <c r="I507" s="124" t="s">
        <v>175</v>
      </c>
      <c r="J507" s="48"/>
      <c r="K507" s="67"/>
      <c r="L507" s="34"/>
      <c r="M507" s="34"/>
      <c r="P507" s="55"/>
    </row>
    <row r="508" spans="1:16" s="52" customFormat="1" ht="10.5" customHeight="1" outlineLevel="2">
      <c r="A508" s="129">
        <v>9</v>
      </c>
      <c r="B508" s="129">
        <v>2012</v>
      </c>
      <c r="C508" s="124" t="s">
        <v>239</v>
      </c>
      <c r="D508" s="124" t="s">
        <v>118</v>
      </c>
      <c r="E508" s="124" t="s">
        <v>337</v>
      </c>
      <c r="F508" s="133">
        <v>41182</v>
      </c>
      <c r="G508" s="134" t="s">
        <v>883</v>
      </c>
      <c r="H508" s="129">
        <v>5</v>
      </c>
      <c r="I508" s="124" t="s">
        <v>329</v>
      </c>
      <c r="J508" s="48"/>
      <c r="K508" s="67"/>
      <c r="L508" s="34"/>
      <c r="M508" s="34"/>
      <c r="P508" s="55"/>
    </row>
    <row r="509" spans="1:16" s="40" customFormat="1" ht="10.5" customHeight="1" outlineLevel="2">
      <c r="A509" s="129">
        <v>10</v>
      </c>
      <c r="B509" s="43">
        <v>2012</v>
      </c>
      <c r="C509" s="44" t="s">
        <v>239</v>
      </c>
      <c r="D509" s="44" t="s">
        <v>118</v>
      </c>
      <c r="E509" s="53" t="s">
        <v>286</v>
      </c>
      <c r="F509" s="53">
        <v>41196</v>
      </c>
      <c r="G509" s="44" t="s">
        <v>884</v>
      </c>
      <c r="H509" s="42">
        <v>10</v>
      </c>
      <c r="I509" s="44" t="s">
        <v>312</v>
      </c>
      <c r="P509" s="36"/>
    </row>
    <row r="510" spans="1:16" s="40" customFormat="1" ht="10.5" customHeight="1" outlineLevel="2">
      <c r="A510" s="128">
        <v>6</v>
      </c>
      <c r="B510" s="36">
        <v>2013</v>
      </c>
      <c r="C510" s="45" t="s">
        <v>239</v>
      </c>
      <c r="D510" s="38" t="s">
        <v>118</v>
      </c>
      <c r="E510" s="38" t="s">
        <v>208</v>
      </c>
      <c r="F510" s="45">
        <v>41434</v>
      </c>
      <c r="G510" s="38" t="s">
        <v>1146</v>
      </c>
      <c r="H510" s="36">
        <v>7</v>
      </c>
      <c r="I510" s="38" t="s">
        <v>216</v>
      </c>
      <c r="P510" s="36"/>
    </row>
    <row r="511" spans="1:16" s="40" customFormat="1" ht="10.5" customHeight="1" outlineLevel="1">
      <c r="A511" s="128"/>
      <c r="B511" s="36"/>
      <c r="C511" s="45"/>
      <c r="D511" s="38" t="s">
        <v>119</v>
      </c>
      <c r="E511" s="38"/>
      <c r="F511" s="45"/>
      <c r="G511" s="38"/>
      <c r="H511" s="36">
        <f>SUBTOTAL(9,H507:H510)</f>
        <v>29</v>
      </c>
      <c r="I511" s="38"/>
      <c r="P511" s="36"/>
    </row>
    <row r="512" spans="1:16" s="40" customFormat="1" ht="10.5" customHeight="1" outlineLevel="2">
      <c r="A512" s="129">
        <v>5</v>
      </c>
      <c r="B512" s="129">
        <v>2012</v>
      </c>
      <c r="C512" s="124" t="s">
        <v>239</v>
      </c>
      <c r="D512" s="124" t="s">
        <v>194</v>
      </c>
      <c r="E512" s="124" t="s">
        <v>208</v>
      </c>
      <c r="F512" s="133">
        <v>41049</v>
      </c>
      <c r="G512" s="134" t="s">
        <v>771</v>
      </c>
      <c r="H512" s="129">
        <v>3</v>
      </c>
      <c r="I512" s="124" t="s">
        <v>174</v>
      </c>
      <c r="P512" s="36"/>
    </row>
    <row r="513" spans="1:16" s="40" customFormat="1" ht="10.5" customHeight="1" outlineLevel="2">
      <c r="A513" s="129">
        <v>5</v>
      </c>
      <c r="B513" s="129">
        <v>2012</v>
      </c>
      <c r="C513" s="124" t="s">
        <v>239</v>
      </c>
      <c r="D513" s="124" t="s">
        <v>194</v>
      </c>
      <c r="E513" s="124" t="s">
        <v>811</v>
      </c>
      <c r="F513" s="133">
        <v>41055</v>
      </c>
      <c r="G513" s="134" t="s">
        <v>771</v>
      </c>
      <c r="H513" s="129">
        <v>10</v>
      </c>
      <c r="I513" s="124" t="s">
        <v>819</v>
      </c>
      <c r="P513" s="36"/>
    </row>
    <row r="514" spans="1:16" s="40" customFormat="1" ht="10.5" customHeight="1" outlineLevel="1">
      <c r="A514" s="129"/>
      <c r="B514" s="129"/>
      <c r="C514" s="124"/>
      <c r="D514" s="124" t="s">
        <v>195</v>
      </c>
      <c r="E514" s="124"/>
      <c r="F514" s="133"/>
      <c r="G514" s="134"/>
      <c r="H514" s="129">
        <f>SUBTOTAL(9,H512:H513)</f>
        <v>13</v>
      </c>
      <c r="I514" s="124"/>
      <c r="P514" s="36"/>
    </row>
    <row r="515" spans="1:11" s="52" customFormat="1" ht="10.5" customHeight="1" outlineLevel="2">
      <c r="A515" s="42">
        <v>7</v>
      </c>
      <c r="B515" s="43">
        <v>2012</v>
      </c>
      <c r="C515" s="44" t="s">
        <v>296</v>
      </c>
      <c r="D515" s="44" t="s">
        <v>1421</v>
      </c>
      <c r="E515" s="53" t="s">
        <v>251</v>
      </c>
      <c r="F515" s="53">
        <v>41104</v>
      </c>
      <c r="G515" s="44" t="s">
        <v>842</v>
      </c>
      <c r="H515" s="42">
        <v>5</v>
      </c>
      <c r="I515" s="44" t="s">
        <v>348</v>
      </c>
      <c r="J515" s="40"/>
      <c r="K515" s="67"/>
    </row>
    <row r="516" spans="1:11" s="52" customFormat="1" ht="10.5" customHeight="1" outlineLevel="2">
      <c r="A516" s="128">
        <v>2</v>
      </c>
      <c r="B516" s="37">
        <v>2013</v>
      </c>
      <c r="C516" s="38" t="s">
        <v>296</v>
      </c>
      <c r="D516" s="38" t="s">
        <v>1421</v>
      </c>
      <c r="E516" s="45" t="s">
        <v>251</v>
      </c>
      <c r="F516" s="45">
        <v>41321</v>
      </c>
      <c r="G516" s="38" t="s">
        <v>964</v>
      </c>
      <c r="H516" s="36">
        <v>5</v>
      </c>
      <c r="I516" s="38" t="s">
        <v>331</v>
      </c>
      <c r="J516" s="40"/>
      <c r="K516" s="67"/>
    </row>
    <row r="517" spans="1:11" s="52" customFormat="1" ht="10.5" customHeight="1" outlineLevel="1">
      <c r="A517" s="128"/>
      <c r="B517" s="37"/>
      <c r="C517" s="38"/>
      <c r="D517" s="38" t="s">
        <v>1422</v>
      </c>
      <c r="E517" s="45"/>
      <c r="F517" s="45"/>
      <c r="G517" s="38"/>
      <c r="H517" s="36">
        <f>SUBTOTAL(9,H515:H516)</f>
        <v>10</v>
      </c>
      <c r="I517" s="38"/>
      <c r="J517" s="40"/>
      <c r="K517" s="67"/>
    </row>
    <row r="518" spans="1:11" s="52" customFormat="1" ht="10.5" customHeight="1" outlineLevel="2">
      <c r="A518" s="42">
        <v>10</v>
      </c>
      <c r="B518" s="43">
        <v>2012</v>
      </c>
      <c r="C518" s="44" t="s">
        <v>262</v>
      </c>
      <c r="D518" s="44" t="s">
        <v>885</v>
      </c>
      <c r="E518" s="53" t="s">
        <v>286</v>
      </c>
      <c r="F518" s="53">
        <v>41196</v>
      </c>
      <c r="G518" s="44" t="s">
        <v>886</v>
      </c>
      <c r="H518" s="42">
        <v>3</v>
      </c>
      <c r="I518" s="44" t="s">
        <v>459</v>
      </c>
      <c r="J518" s="40"/>
      <c r="K518" s="67"/>
    </row>
    <row r="519" spans="1:16" s="40" customFormat="1" ht="10.5" customHeight="1" outlineLevel="2">
      <c r="A519" s="42">
        <v>11</v>
      </c>
      <c r="B519" s="43">
        <v>2012</v>
      </c>
      <c r="C519" s="44" t="s">
        <v>262</v>
      </c>
      <c r="D519" s="44" t="s">
        <v>885</v>
      </c>
      <c r="E519" s="53" t="s">
        <v>123</v>
      </c>
      <c r="F519" s="53">
        <v>41230</v>
      </c>
      <c r="G519" s="44" t="s">
        <v>948</v>
      </c>
      <c r="H519" s="42">
        <v>5</v>
      </c>
      <c r="I519" s="44" t="s">
        <v>328</v>
      </c>
      <c r="P519" s="36"/>
    </row>
    <row r="520" spans="1:16" s="69" customFormat="1" ht="10.5" customHeight="1" outlineLevel="2">
      <c r="A520" s="36">
        <v>9</v>
      </c>
      <c r="B520" s="37">
        <v>2013</v>
      </c>
      <c r="C520" s="38" t="s">
        <v>262</v>
      </c>
      <c r="D520" s="38" t="s">
        <v>885</v>
      </c>
      <c r="E520" s="45" t="s">
        <v>337</v>
      </c>
      <c r="F520" s="45">
        <v>41546</v>
      </c>
      <c r="G520" s="38" t="s">
        <v>1275</v>
      </c>
      <c r="H520" s="36">
        <v>5</v>
      </c>
      <c r="I520" s="38" t="s">
        <v>328</v>
      </c>
      <c r="J520" s="81"/>
      <c r="K520" s="67"/>
      <c r="L520" s="58"/>
      <c r="M520" s="58"/>
      <c r="P520" s="80"/>
    </row>
    <row r="521" spans="1:16" s="62" customFormat="1" ht="10.5" customHeight="1" outlineLevel="2">
      <c r="A521" s="126">
        <v>5</v>
      </c>
      <c r="B521" s="155">
        <v>2014</v>
      </c>
      <c r="C521" s="130" t="s">
        <v>262</v>
      </c>
      <c r="D521" s="130" t="s">
        <v>885</v>
      </c>
      <c r="E521" s="131" t="s">
        <v>261</v>
      </c>
      <c r="F521" s="131">
        <v>41790</v>
      </c>
      <c r="G521" s="130" t="s">
        <v>1577</v>
      </c>
      <c r="H521" s="126">
        <v>5</v>
      </c>
      <c r="I521" s="130" t="s">
        <v>328</v>
      </c>
      <c r="P521" s="29"/>
    </row>
    <row r="522" spans="1:16" s="52" customFormat="1" ht="10.5" customHeight="1" outlineLevel="2">
      <c r="A522" s="126">
        <v>7</v>
      </c>
      <c r="B522" s="155">
        <v>2014</v>
      </c>
      <c r="C522" s="130" t="s">
        <v>262</v>
      </c>
      <c r="D522" s="130" t="s">
        <v>885</v>
      </c>
      <c r="E522" s="131" t="s">
        <v>271</v>
      </c>
      <c r="F522" s="131">
        <v>41825</v>
      </c>
      <c r="G522" s="130" t="s">
        <v>1570</v>
      </c>
      <c r="H522" s="126">
        <v>5</v>
      </c>
      <c r="I522" s="130" t="s">
        <v>328</v>
      </c>
      <c r="K522" s="67"/>
      <c r="L522" s="34"/>
      <c r="M522" s="34"/>
      <c r="P522" s="55"/>
    </row>
    <row r="523" spans="1:16" s="52" customFormat="1" ht="10.5" customHeight="1" outlineLevel="1">
      <c r="A523" s="126"/>
      <c r="B523" s="155"/>
      <c r="C523" s="130"/>
      <c r="D523" s="130" t="s">
        <v>887</v>
      </c>
      <c r="E523" s="131"/>
      <c r="F523" s="131"/>
      <c r="G523" s="130"/>
      <c r="H523" s="126">
        <f>SUBTOTAL(9,H518:H522)</f>
        <v>23</v>
      </c>
      <c r="I523" s="130"/>
      <c r="K523" s="67"/>
      <c r="L523" s="34"/>
      <c r="M523" s="34"/>
      <c r="P523" s="55"/>
    </row>
    <row r="524" spans="1:16" s="69" customFormat="1" ht="10.5" customHeight="1" outlineLevel="2">
      <c r="A524" s="29">
        <v>3</v>
      </c>
      <c r="B524" s="30">
        <v>2014</v>
      </c>
      <c r="C524" s="31" t="s">
        <v>296</v>
      </c>
      <c r="D524" s="31" t="s">
        <v>1396</v>
      </c>
      <c r="E524" s="98" t="s">
        <v>265</v>
      </c>
      <c r="F524" s="98">
        <v>41714</v>
      </c>
      <c r="G524" s="31" t="s">
        <v>1397</v>
      </c>
      <c r="H524" s="29">
        <v>5</v>
      </c>
      <c r="I524" s="31" t="s">
        <v>348</v>
      </c>
      <c r="J524" s="40"/>
      <c r="K524" s="67"/>
      <c r="L524" s="67"/>
      <c r="M524" s="67"/>
      <c r="P524" s="80"/>
    </row>
    <row r="525" spans="1:16" s="62" customFormat="1" ht="10.5" customHeight="1" outlineLevel="2">
      <c r="A525" s="29">
        <v>3</v>
      </c>
      <c r="B525" s="30">
        <v>2014</v>
      </c>
      <c r="C525" s="31" t="s">
        <v>296</v>
      </c>
      <c r="D525" s="31" t="s">
        <v>1396</v>
      </c>
      <c r="E525" s="98" t="s">
        <v>265</v>
      </c>
      <c r="F525" s="98">
        <v>41714</v>
      </c>
      <c r="G525" s="31" t="s">
        <v>1398</v>
      </c>
      <c r="H525" s="29">
        <v>5</v>
      </c>
      <c r="I525" s="31" t="s">
        <v>331</v>
      </c>
      <c r="J525" s="58"/>
      <c r="K525" s="67"/>
      <c r="L525" s="67"/>
      <c r="M525" s="67"/>
      <c r="P525" s="29"/>
    </row>
    <row r="526" spans="1:16" s="62" customFormat="1" ht="10.5" customHeight="1" outlineLevel="2">
      <c r="A526" s="29">
        <v>3</v>
      </c>
      <c r="B526" s="30">
        <v>2014</v>
      </c>
      <c r="C526" s="31" t="s">
        <v>296</v>
      </c>
      <c r="D526" s="31" t="s">
        <v>1396</v>
      </c>
      <c r="E526" s="98" t="s">
        <v>259</v>
      </c>
      <c r="F526" s="98">
        <v>41721</v>
      </c>
      <c r="G526" s="31" t="s">
        <v>1407</v>
      </c>
      <c r="H526" s="29">
        <v>5</v>
      </c>
      <c r="I526" s="31" t="s">
        <v>348</v>
      </c>
      <c r="J526" s="58"/>
      <c r="K526" s="67"/>
      <c r="L526" s="67"/>
      <c r="M526" s="67"/>
      <c r="P526" s="29"/>
    </row>
    <row r="527" spans="1:16" s="81" customFormat="1" ht="10.5" customHeight="1" outlineLevel="2">
      <c r="A527" s="29">
        <v>6</v>
      </c>
      <c r="B527" s="30">
        <v>2014</v>
      </c>
      <c r="C527" s="31" t="s">
        <v>296</v>
      </c>
      <c r="D527" s="31" t="s">
        <v>1396</v>
      </c>
      <c r="E527" s="98" t="s">
        <v>208</v>
      </c>
      <c r="F527" s="98">
        <v>41797</v>
      </c>
      <c r="G527" s="31" t="s">
        <v>1509</v>
      </c>
      <c r="H527" s="126">
        <v>3</v>
      </c>
      <c r="I527" s="127" t="s">
        <v>806</v>
      </c>
      <c r="J527" s="48"/>
      <c r="K527" s="67"/>
      <c r="L527" s="67"/>
      <c r="M527" s="67"/>
      <c r="P527" s="86"/>
    </row>
    <row r="528" spans="1:16" s="81" customFormat="1" ht="10.5" customHeight="1" outlineLevel="1">
      <c r="A528" s="29"/>
      <c r="B528" s="30"/>
      <c r="C528" s="31"/>
      <c r="D528" s="31" t="s">
        <v>1399</v>
      </c>
      <c r="E528" s="98"/>
      <c r="F528" s="98"/>
      <c r="G528" s="31"/>
      <c r="H528" s="126">
        <f>SUBTOTAL(9,H524:H527)</f>
        <v>18</v>
      </c>
      <c r="I528" s="127"/>
      <c r="J528" s="48"/>
      <c r="K528" s="67"/>
      <c r="L528" s="67"/>
      <c r="M528" s="67"/>
      <c r="P528" s="86"/>
    </row>
    <row r="529" spans="1:16" s="58" customFormat="1" ht="10.5" customHeight="1" outlineLevel="2">
      <c r="A529" s="42">
        <v>10</v>
      </c>
      <c r="B529" s="83">
        <v>2012</v>
      </c>
      <c r="C529" s="84" t="s">
        <v>239</v>
      </c>
      <c r="D529" s="84" t="s">
        <v>104</v>
      </c>
      <c r="E529" s="84" t="s">
        <v>248</v>
      </c>
      <c r="F529" s="143">
        <v>41076</v>
      </c>
      <c r="G529" s="85" t="s">
        <v>465</v>
      </c>
      <c r="H529" s="83">
        <v>5</v>
      </c>
      <c r="I529" s="44" t="s">
        <v>249</v>
      </c>
      <c r="J529" s="40"/>
      <c r="K529" s="67"/>
      <c r="L529" s="67"/>
      <c r="M529" s="67"/>
      <c r="P529" s="41"/>
    </row>
    <row r="530" spans="1:16" s="40" customFormat="1" ht="10.5" customHeight="1" outlineLevel="2">
      <c r="A530" s="36">
        <v>3</v>
      </c>
      <c r="B530" s="36">
        <v>2013</v>
      </c>
      <c r="C530" s="38" t="s">
        <v>239</v>
      </c>
      <c r="D530" s="45" t="s">
        <v>104</v>
      </c>
      <c r="E530" s="38" t="s">
        <v>290</v>
      </c>
      <c r="F530" s="45">
        <v>41336</v>
      </c>
      <c r="G530" s="38" t="s">
        <v>1000</v>
      </c>
      <c r="H530" s="36">
        <v>3</v>
      </c>
      <c r="I530" s="38" t="s">
        <v>26</v>
      </c>
      <c r="P530" s="36"/>
    </row>
    <row r="531" spans="1:16" s="40" customFormat="1" ht="10.5" customHeight="1" outlineLevel="2">
      <c r="A531" s="36">
        <v>10</v>
      </c>
      <c r="B531" s="37">
        <v>2013</v>
      </c>
      <c r="C531" s="38" t="s">
        <v>239</v>
      </c>
      <c r="D531" s="38" t="s">
        <v>104</v>
      </c>
      <c r="E531" s="45" t="s">
        <v>286</v>
      </c>
      <c r="F531" s="45">
        <v>41560</v>
      </c>
      <c r="G531" s="38" t="s">
        <v>1147</v>
      </c>
      <c r="H531" s="36">
        <v>10</v>
      </c>
      <c r="I531" s="38" t="s">
        <v>343</v>
      </c>
      <c r="J531" s="87"/>
      <c r="P531" s="36"/>
    </row>
    <row r="532" spans="1:16" s="75" customFormat="1" ht="10.5" customHeight="1" outlineLevel="2">
      <c r="A532" s="29">
        <v>3</v>
      </c>
      <c r="B532" s="29">
        <v>2014</v>
      </c>
      <c r="C532" s="31" t="s">
        <v>239</v>
      </c>
      <c r="D532" s="98" t="s">
        <v>104</v>
      </c>
      <c r="E532" s="31" t="s">
        <v>270</v>
      </c>
      <c r="F532" s="98">
        <v>41728</v>
      </c>
      <c r="G532" s="31" t="s">
        <v>1415</v>
      </c>
      <c r="H532" s="29">
        <v>10</v>
      </c>
      <c r="I532" s="31" t="s">
        <v>252</v>
      </c>
      <c r="J532" s="88"/>
      <c r="K532" s="67"/>
      <c r="L532" s="67"/>
      <c r="M532" s="67"/>
      <c r="P532" s="89"/>
    </row>
    <row r="533" spans="1:16" s="60" customFormat="1" ht="10.5" customHeight="1" outlineLevel="2">
      <c r="A533" s="29">
        <v>6</v>
      </c>
      <c r="B533" s="30">
        <v>2014</v>
      </c>
      <c r="C533" s="31" t="s">
        <v>239</v>
      </c>
      <c r="D533" s="31" t="s">
        <v>104</v>
      </c>
      <c r="E533" s="98" t="s">
        <v>208</v>
      </c>
      <c r="F533" s="98">
        <v>41797</v>
      </c>
      <c r="G533" s="31" t="s">
        <v>1415</v>
      </c>
      <c r="H533" s="126">
        <v>10</v>
      </c>
      <c r="I533" s="127" t="s">
        <v>177</v>
      </c>
      <c r="J533" s="34"/>
      <c r="K533" s="67"/>
      <c r="L533" s="67"/>
      <c r="M533" s="67"/>
      <c r="P533" s="72"/>
    </row>
    <row r="534" spans="1:16" s="60" customFormat="1" ht="10.5" customHeight="1" outlineLevel="2">
      <c r="A534" s="29">
        <v>6</v>
      </c>
      <c r="B534" s="30">
        <v>2014</v>
      </c>
      <c r="C534" s="31" t="s">
        <v>239</v>
      </c>
      <c r="D534" s="31" t="s">
        <v>104</v>
      </c>
      <c r="E534" s="98" t="s">
        <v>1453</v>
      </c>
      <c r="F534" s="98">
        <v>41803</v>
      </c>
      <c r="G534" s="31" t="s">
        <v>1415</v>
      </c>
      <c r="H534" s="126">
        <v>15</v>
      </c>
      <c r="I534" s="130" t="s">
        <v>1510</v>
      </c>
      <c r="J534" s="34"/>
      <c r="K534" s="67"/>
      <c r="L534" s="67"/>
      <c r="M534" s="67"/>
      <c r="P534" s="72"/>
    </row>
    <row r="535" spans="1:16" s="60" customFormat="1" ht="10.5" customHeight="1" outlineLevel="1">
      <c r="A535" s="29"/>
      <c r="B535" s="30"/>
      <c r="C535" s="31"/>
      <c r="D535" s="31" t="s">
        <v>105</v>
      </c>
      <c r="E535" s="98"/>
      <c r="F535" s="98"/>
      <c r="G535" s="31"/>
      <c r="H535" s="126">
        <f>SUBTOTAL(9,H529:H534)</f>
        <v>53</v>
      </c>
      <c r="I535" s="130"/>
      <c r="J535" s="34"/>
      <c r="K535" s="67"/>
      <c r="L535" s="67"/>
      <c r="M535" s="67"/>
      <c r="P535" s="72"/>
    </row>
    <row r="536" spans="1:16" s="40" customFormat="1" ht="10.5" customHeight="1" outlineLevel="2">
      <c r="A536" s="36">
        <v>5</v>
      </c>
      <c r="B536" s="36">
        <v>2013</v>
      </c>
      <c r="C536" s="38" t="s">
        <v>262</v>
      </c>
      <c r="D536" s="45" t="s">
        <v>1148</v>
      </c>
      <c r="E536" s="38" t="s">
        <v>945</v>
      </c>
      <c r="F536" s="45">
        <v>41419</v>
      </c>
      <c r="G536" s="38" t="s">
        <v>1149</v>
      </c>
      <c r="H536" s="36">
        <v>5</v>
      </c>
      <c r="I536" s="38" t="s">
        <v>263</v>
      </c>
      <c r="P536" s="36"/>
    </row>
    <row r="537" spans="1:16" s="40" customFormat="1" ht="10.5" customHeight="1" outlineLevel="2">
      <c r="A537" s="36">
        <v>11</v>
      </c>
      <c r="B537" s="36">
        <v>2013</v>
      </c>
      <c r="C537" s="38" t="s">
        <v>262</v>
      </c>
      <c r="D537" s="45" t="s">
        <v>1148</v>
      </c>
      <c r="E537" s="38" t="s">
        <v>301</v>
      </c>
      <c r="F537" s="45">
        <v>41426</v>
      </c>
      <c r="G537" s="38" t="s">
        <v>1149</v>
      </c>
      <c r="H537" s="36">
        <v>5</v>
      </c>
      <c r="I537" s="38" t="s">
        <v>263</v>
      </c>
      <c r="J537" s="87"/>
      <c r="P537" s="36"/>
    </row>
    <row r="538" spans="1:16" s="40" customFormat="1" ht="10.5" customHeight="1" outlineLevel="1">
      <c r="A538" s="36"/>
      <c r="B538" s="36"/>
      <c r="C538" s="38"/>
      <c r="D538" s="45" t="s">
        <v>1150</v>
      </c>
      <c r="E538" s="38"/>
      <c r="F538" s="45"/>
      <c r="G538" s="38"/>
      <c r="H538" s="36">
        <f>SUBTOTAL(9,H536:H537)</f>
        <v>10</v>
      </c>
      <c r="I538" s="38"/>
      <c r="J538" s="87"/>
      <c r="P538" s="36"/>
    </row>
    <row r="539" spans="1:16" s="75" customFormat="1" ht="10.5" customHeight="1" outlineLevel="2">
      <c r="A539" s="36">
        <v>2</v>
      </c>
      <c r="B539" s="49">
        <v>2013</v>
      </c>
      <c r="C539" s="50" t="s">
        <v>239</v>
      </c>
      <c r="D539" s="50" t="s">
        <v>965</v>
      </c>
      <c r="E539" s="50" t="s">
        <v>251</v>
      </c>
      <c r="F539" s="132">
        <v>41321</v>
      </c>
      <c r="G539" s="51" t="s">
        <v>966</v>
      </c>
      <c r="H539" s="49">
        <v>5</v>
      </c>
      <c r="I539" s="38" t="s">
        <v>330</v>
      </c>
      <c r="J539" s="88"/>
      <c r="K539" s="67"/>
      <c r="L539" s="67"/>
      <c r="M539" s="67"/>
      <c r="P539" s="89"/>
    </row>
    <row r="540" spans="1:16" s="58" customFormat="1" ht="10.5" customHeight="1" outlineLevel="2">
      <c r="A540" s="36">
        <v>10</v>
      </c>
      <c r="B540" s="49">
        <v>2013</v>
      </c>
      <c r="C540" s="50" t="s">
        <v>239</v>
      </c>
      <c r="D540" s="50" t="s">
        <v>965</v>
      </c>
      <c r="E540" s="50" t="s">
        <v>264</v>
      </c>
      <c r="F540" s="132">
        <v>41594</v>
      </c>
      <c r="G540" s="51" t="s">
        <v>1286</v>
      </c>
      <c r="H540" s="49">
        <v>10</v>
      </c>
      <c r="I540" s="38" t="s">
        <v>252</v>
      </c>
      <c r="J540" s="40"/>
      <c r="K540" s="67"/>
      <c r="L540" s="67"/>
      <c r="M540" s="67"/>
      <c r="P540" s="41"/>
    </row>
    <row r="541" spans="1:16" s="60" customFormat="1" ht="10.5" customHeight="1" outlineLevel="2">
      <c r="A541" s="29">
        <v>3</v>
      </c>
      <c r="B541" s="144">
        <v>2014</v>
      </c>
      <c r="C541" s="145" t="s">
        <v>239</v>
      </c>
      <c r="D541" s="145" t="s">
        <v>965</v>
      </c>
      <c r="E541" s="145" t="s">
        <v>259</v>
      </c>
      <c r="F541" s="146">
        <v>41721</v>
      </c>
      <c r="G541" s="147" t="s">
        <v>1286</v>
      </c>
      <c r="H541" s="144">
        <v>10</v>
      </c>
      <c r="I541" s="31" t="s">
        <v>252</v>
      </c>
      <c r="J541" s="52"/>
      <c r="K541" s="67"/>
      <c r="L541" s="67"/>
      <c r="M541" s="67"/>
      <c r="P541" s="72"/>
    </row>
    <row r="542" spans="1:16" s="60" customFormat="1" ht="10.5" customHeight="1" outlineLevel="1">
      <c r="A542" s="29"/>
      <c r="B542" s="144"/>
      <c r="C542" s="145"/>
      <c r="D542" s="145" t="s">
        <v>967</v>
      </c>
      <c r="E542" s="145"/>
      <c r="F542" s="146"/>
      <c r="G542" s="147"/>
      <c r="H542" s="144">
        <f>SUBTOTAL(9,H539:H541)</f>
        <v>25</v>
      </c>
      <c r="I542" s="31"/>
      <c r="J542" s="52"/>
      <c r="K542" s="67"/>
      <c r="L542" s="67"/>
      <c r="M542" s="67"/>
      <c r="P542" s="72"/>
    </row>
    <row r="543" spans="1:16" s="60" customFormat="1" ht="10.5" customHeight="1" outlineLevel="2">
      <c r="A543" s="42">
        <v>3</v>
      </c>
      <c r="B543" s="56">
        <v>2012</v>
      </c>
      <c r="C543" s="57" t="s">
        <v>239</v>
      </c>
      <c r="D543" s="57" t="s">
        <v>507</v>
      </c>
      <c r="E543" s="65" t="s">
        <v>290</v>
      </c>
      <c r="F543" s="65">
        <v>40972</v>
      </c>
      <c r="G543" s="57" t="s">
        <v>416</v>
      </c>
      <c r="H543" s="55">
        <v>10</v>
      </c>
      <c r="I543" s="57" t="s">
        <v>84</v>
      </c>
      <c r="J543" s="52"/>
      <c r="K543" s="48"/>
      <c r="L543" s="67"/>
      <c r="M543" s="67"/>
      <c r="P543" s="72"/>
    </row>
    <row r="544" spans="1:16" s="60" customFormat="1" ht="10.5" customHeight="1" outlineLevel="1">
      <c r="A544" s="42"/>
      <c r="B544" s="56"/>
      <c r="C544" s="57"/>
      <c r="D544" s="57" t="s">
        <v>717</v>
      </c>
      <c r="E544" s="65"/>
      <c r="F544" s="65"/>
      <c r="G544" s="57"/>
      <c r="H544" s="55">
        <f>SUBTOTAL(9,H543:H543)</f>
        <v>10</v>
      </c>
      <c r="I544" s="57"/>
      <c r="J544" s="52"/>
      <c r="K544" s="48"/>
      <c r="L544" s="67"/>
      <c r="M544" s="67"/>
      <c r="P544" s="72"/>
    </row>
    <row r="545" spans="1:16" s="60" customFormat="1" ht="10.5" customHeight="1" outlineLevel="2">
      <c r="A545" s="29">
        <v>10</v>
      </c>
      <c r="B545" s="29">
        <v>2014</v>
      </c>
      <c r="C545" s="62" t="s">
        <v>239</v>
      </c>
      <c r="D545" s="98" t="s">
        <v>1263</v>
      </c>
      <c r="E545" s="31" t="s">
        <v>286</v>
      </c>
      <c r="F545" s="131">
        <v>41924</v>
      </c>
      <c r="G545" s="31" t="s">
        <v>1632</v>
      </c>
      <c r="H545" s="29">
        <v>7</v>
      </c>
      <c r="I545" s="62" t="s">
        <v>131</v>
      </c>
      <c r="J545" s="52"/>
      <c r="K545" s="48"/>
      <c r="L545" s="67"/>
      <c r="M545" s="67"/>
      <c r="P545" s="72"/>
    </row>
    <row r="546" spans="1:16" s="60" customFormat="1" ht="10.5" customHeight="1" outlineLevel="1">
      <c r="A546" s="29"/>
      <c r="B546" s="29"/>
      <c r="C546" s="62"/>
      <c r="D546" s="98" t="s">
        <v>1264</v>
      </c>
      <c r="E546" s="31"/>
      <c r="F546" s="131"/>
      <c r="G546" s="31"/>
      <c r="H546" s="29">
        <f>SUBTOTAL(9,H545:H545)</f>
        <v>7</v>
      </c>
      <c r="I546" s="62"/>
      <c r="J546" s="52"/>
      <c r="K546" s="48"/>
      <c r="L546" s="67"/>
      <c r="M546" s="67"/>
      <c r="P546" s="72"/>
    </row>
    <row r="547" spans="1:16" s="60" customFormat="1" ht="10.5" customHeight="1" outlineLevel="2">
      <c r="A547" s="42">
        <v>4</v>
      </c>
      <c r="B547" s="129">
        <v>2012</v>
      </c>
      <c r="C547" s="124" t="s">
        <v>262</v>
      </c>
      <c r="D547" s="124" t="s">
        <v>693</v>
      </c>
      <c r="E547" s="124" t="s">
        <v>208</v>
      </c>
      <c r="F547" s="133">
        <v>41049</v>
      </c>
      <c r="G547" s="134" t="s">
        <v>772</v>
      </c>
      <c r="H547" s="129">
        <v>10</v>
      </c>
      <c r="I547" s="124" t="s">
        <v>164</v>
      </c>
      <c r="J547" s="34"/>
      <c r="K547" s="48"/>
      <c r="L547" s="67"/>
      <c r="M547" s="67"/>
      <c r="P547" s="72"/>
    </row>
    <row r="548" spans="1:13" s="69" customFormat="1" ht="10.5" customHeight="1" outlineLevel="2">
      <c r="A548" s="126">
        <v>6</v>
      </c>
      <c r="B548" s="148">
        <v>2012</v>
      </c>
      <c r="C548" s="149" t="s">
        <v>262</v>
      </c>
      <c r="D548" s="149" t="s">
        <v>693</v>
      </c>
      <c r="E548" s="149" t="s">
        <v>1453</v>
      </c>
      <c r="F548" s="150">
        <v>41804</v>
      </c>
      <c r="G548" s="151" t="s">
        <v>1511</v>
      </c>
      <c r="H548" s="148">
        <v>10</v>
      </c>
      <c r="I548" s="149" t="s">
        <v>1512</v>
      </c>
      <c r="J548" s="62"/>
      <c r="K548" s="48"/>
      <c r="L548" s="67"/>
      <c r="M548" s="67"/>
    </row>
    <row r="549" spans="1:13" s="69" customFormat="1" ht="10.5" customHeight="1" outlineLevel="1">
      <c r="A549" s="126"/>
      <c r="B549" s="148"/>
      <c r="C549" s="149"/>
      <c r="D549" s="149" t="s">
        <v>695</v>
      </c>
      <c r="E549" s="149"/>
      <c r="F549" s="150"/>
      <c r="G549" s="151"/>
      <c r="H549" s="148">
        <f>SUBTOTAL(9,H547:H548)</f>
        <v>20</v>
      </c>
      <c r="I549" s="149"/>
      <c r="J549" s="62"/>
      <c r="K549" s="48"/>
      <c r="L549" s="67"/>
      <c r="M549" s="67"/>
    </row>
    <row r="550" spans="1:13" s="69" customFormat="1" ht="10.5" customHeight="1" outlineLevel="2">
      <c r="A550" s="42">
        <v>3</v>
      </c>
      <c r="B550" s="43">
        <v>2012</v>
      </c>
      <c r="C550" s="44" t="s">
        <v>240</v>
      </c>
      <c r="D550" s="44" t="s">
        <v>378</v>
      </c>
      <c r="E550" s="53" t="s">
        <v>290</v>
      </c>
      <c r="F550" s="53">
        <v>40972</v>
      </c>
      <c r="G550" s="44" t="s">
        <v>508</v>
      </c>
      <c r="H550" s="42">
        <v>3</v>
      </c>
      <c r="I550" s="44" t="s">
        <v>34</v>
      </c>
      <c r="J550" s="62"/>
      <c r="K550" s="48"/>
      <c r="L550" s="67"/>
      <c r="M550" s="67"/>
    </row>
    <row r="551" spans="1:13" s="60" customFormat="1" ht="10.5" customHeight="1" outlineLevel="2">
      <c r="A551" s="42">
        <v>3</v>
      </c>
      <c r="B551" s="43">
        <v>2012</v>
      </c>
      <c r="C551" s="44" t="s">
        <v>240</v>
      </c>
      <c r="D551" s="44" t="s">
        <v>378</v>
      </c>
      <c r="E551" s="53" t="s">
        <v>290</v>
      </c>
      <c r="F551" s="53">
        <v>40972</v>
      </c>
      <c r="G551" s="44" t="s">
        <v>509</v>
      </c>
      <c r="H551" s="42">
        <v>3</v>
      </c>
      <c r="I551" s="44" t="s">
        <v>30</v>
      </c>
      <c r="J551" s="62"/>
      <c r="K551" s="67"/>
      <c r="L551" s="67"/>
      <c r="M551" s="67"/>
    </row>
    <row r="552" spans="1:13" s="60" customFormat="1" ht="10.5" customHeight="1" outlineLevel="2">
      <c r="A552" s="42">
        <v>3</v>
      </c>
      <c r="B552" s="43">
        <v>2012</v>
      </c>
      <c r="C552" s="44" t="s">
        <v>240</v>
      </c>
      <c r="D552" s="44" t="s">
        <v>378</v>
      </c>
      <c r="E552" s="53" t="s">
        <v>308</v>
      </c>
      <c r="F552" s="53">
        <v>40992</v>
      </c>
      <c r="G552" s="44" t="s">
        <v>740</v>
      </c>
      <c r="H552" s="42">
        <v>10</v>
      </c>
      <c r="I552" s="44" t="s">
        <v>252</v>
      </c>
      <c r="J552" s="62"/>
      <c r="K552" s="67"/>
      <c r="L552" s="67"/>
      <c r="M552" s="67"/>
    </row>
    <row r="553" spans="1:9" s="62" customFormat="1" ht="10.5" customHeight="1" outlineLevel="2">
      <c r="A553" s="42">
        <v>5</v>
      </c>
      <c r="B553" s="129">
        <v>2012</v>
      </c>
      <c r="C553" s="124" t="s">
        <v>240</v>
      </c>
      <c r="D553" s="124" t="s">
        <v>378</v>
      </c>
      <c r="E553" s="124" t="s">
        <v>208</v>
      </c>
      <c r="F553" s="133">
        <v>41049</v>
      </c>
      <c r="G553" s="134" t="s">
        <v>773</v>
      </c>
      <c r="H553" s="129">
        <v>10</v>
      </c>
      <c r="I553" s="124" t="s">
        <v>437</v>
      </c>
    </row>
    <row r="554" spans="1:9" s="62" customFormat="1" ht="10.5" customHeight="1" outlineLevel="2">
      <c r="A554" s="42">
        <v>10</v>
      </c>
      <c r="B554" s="43">
        <v>2012</v>
      </c>
      <c r="C554" s="44" t="s">
        <v>240</v>
      </c>
      <c r="D554" s="44" t="s">
        <v>378</v>
      </c>
      <c r="E554" s="53" t="s">
        <v>286</v>
      </c>
      <c r="F554" s="53">
        <v>41196</v>
      </c>
      <c r="G554" s="44" t="s">
        <v>888</v>
      </c>
      <c r="H554" s="42">
        <v>7</v>
      </c>
      <c r="I554" s="44" t="s">
        <v>410</v>
      </c>
    </row>
    <row r="555" spans="1:9" s="62" customFormat="1" ht="10.5" customHeight="1" outlineLevel="2">
      <c r="A555" s="36">
        <v>3</v>
      </c>
      <c r="B555" s="36">
        <v>2013</v>
      </c>
      <c r="C555" s="38" t="s">
        <v>240</v>
      </c>
      <c r="D555" s="45" t="s">
        <v>378</v>
      </c>
      <c r="E555" s="38" t="s">
        <v>290</v>
      </c>
      <c r="F555" s="45">
        <v>41336</v>
      </c>
      <c r="G555" s="38" t="s">
        <v>1001</v>
      </c>
      <c r="H555" s="36">
        <v>10</v>
      </c>
      <c r="I555" s="38" t="s">
        <v>361</v>
      </c>
    </row>
    <row r="556" spans="1:9" s="62" customFormat="1" ht="10.5" customHeight="1" outlineLevel="2">
      <c r="A556" s="36">
        <v>3</v>
      </c>
      <c r="B556" s="36">
        <v>2013</v>
      </c>
      <c r="C556" s="38" t="s">
        <v>240</v>
      </c>
      <c r="D556" s="45" t="s">
        <v>378</v>
      </c>
      <c r="E556" s="38" t="s">
        <v>265</v>
      </c>
      <c r="F556" s="45">
        <v>41350</v>
      </c>
      <c r="G556" s="38" t="s">
        <v>1036</v>
      </c>
      <c r="H556" s="36">
        <v>10</v>
      </c>
      <c r="I556" s="38" t="s">
        <v>252</v>
      </c>
    </row>
    <row r="557" spans="1:13" s="52" customFormat="1" ht="10.5" customHeight="1" outlineLevel="2">
      <c r="A557" s="36">
        <v>6</v>
      </c>
      <c r="B557" s="36">
        <v>2013</v>
      </c>
      <c r="C557" s="45" t="s">
        <v>240</v>
      </c>
      <c r="D557" s="38" t="s">
        <v>378</v>
      </c>
      <c r="E557" s="38" t="s">
        <v>208</v>
      </c>
      <c r="F557" s="45">
        <v>41434</v>
      </c>
      <c r="G557" s="38" t="s">
        <v>1151</v>
      </c>
      <c r="H557" s="36">
        <v>7</v>
      </c>
      <c r="I557" s="38" t="s">
        <v>214</v>
      </c>
      <c r="J557" s="34"/>
      <c r="K557" s="67"/>
      <c r="L557" s="34"/>
      <c r="M557" s="34"/>
    </row>
    <row r="558" spans="1:9" s="62" customFormat="1" ht="10.5" customHeight="1" outlineLevel="2">
      <c r="A558" s="36">
        <v>6</v>
      </c>
      <c r="B558" s="36">
        <v>2013</v>
      </c>
      <c r="C558" s="45" t="s">
        <v>240</v>
      </c>
      <c r="D558" s="38" t="s">
        <v>378</v>
      </c>
      <c r="E558" s="38" t="s">
        <v>1064</v>
      </c>
      <c r="F558" s="45">
        <v>41440</v>
      </c>
      <c r="G558" s="38" t="s">
        <v>1151</v>
      </c>
      <c r="H558" s="36">
        <v>5</v>
      </c>
      <c r="I558" s="38" t="s">
        <v>1152</v>
      </c>
    </row>
    <row r="559" spans="1:13" s="52" customFormat="1" ht="10.5" customHeight="1" outlineLevel="2">
      <c r="A559" s="36">
        <v>10</v>
      </c>
      <c r="B559" s="37">
        <v>2013</v>
      </c>
      <c r="C559" s="38" t="s">
        <v>240</v>
      </c>
      <c r="D559" s="38" t="s">
        <v>378</v>
      </c>
      <c r="E559" s="45" t="s">
        <v>286</v>
      </c>
      <c r="F559" s="45">
        <v>41560</v>
      </c>
      <c r="G559" s="38" t="s">
        <v>1153</v>
      </c>
      <c r="H559" s="36">
        <v>10</v>
      </c>
      <c r="I559" s="38" t="s">
        <v>317</v>
      </c>
      <c r="J559" s="34"/>
      <c r="K559" s="67"/>
      <c r="L559" s="34"/>
      <c r="M559" s="34"/>
    </row>
    <row r="560" spans="1:13" s="52" customFormat="1" ht="10.5" customHeight="1" outlineLevel="2">
      <c r="A560" s="36">
        <v>10</v>
      </c>
      <c r="B560" s="37">
        <v>2013</v>
      </c>
      <c r="C560" s="38" t="s">
        <v>240</v>
      </c>
      <c r="D560" s="38" t="s">
        <v>378</v>
      </c>
      <c r="E560" s="45" t="s">
        <v>286</v>
      </c>
      <c r="F560" s="45">
        <v>41560</v>
      </c>
      <c r="G560" s="38" t="s">
        <v>1154</v>
      </c>
      <c r="H560" s="36">
        <v>7</v>
      </c>
      <c r="I560" s="38" t="s">
        <v>72</v>
      </c>
      <c r="J560" s="62"/>
      <c r="K560" s="67"/>
      <c r="L560" s="34"/>
      <c r="M560" s="34"/>
    </row>
    <row r="561" spans="1:13" s="52" customFormat="1" ht="10.5" customHeight="1" outlineLevel="2">
      <c r="A561" s="36">
        <v>10</v>
      </c>
      <c r="B561" s="37">
        <v>2013</v>
      </c>
      <c r="C561" s="38" t="s">
        <v>240</v>
      </c>
      <c r="D561" s="38" t="s">
        <v>378</v>
      </c>
      <c r="E561" s="45" t="s">
        <v>286</v>
      </c>
      <c r="F561" s="45">
        <v>41560</v>
      </c>
      <c r="G561" s="38" t="s">
        <v>1155</v>
      </c>
      <c r="H561" s="36">
        <v>7</v>
      </c>
      <c r="I561" s="38" t="s">
        <v>23</v>
      </c>
      <c r="J561" s="62"/>
      <c r="K561" s="67"/>
      <c r="L561" s="34"/>
      <c r="M561" s="34"/>
    </row>
    <row r="562" spans="1:13" s="52" customFormat="1" ht="10.5" customHeight="1" outlineLevel="2">
      <c r="A562" s="36">
        <v>10</v>
      </c>
      <c r="B562" s="37">
        <v>2013</v>
      </c>
      <c r="C562" s="38" t="s">
        <v>240</v>
      </c>
      <c r="D562" s="38" t="s">
        <v>378</v>
      </c>
      <c r="E562" s="45" t="s">
        <v>286</v>
      </c>
      <c r="F562" s="45">
        <v>41560</v>
      </c>
      <c r="G562" s="38" t="s">
        <v>1156</v>
      </c>
      <c r="H562" s="36">
        <v>10</v>
      </c>
      <c r="I562" s="38" t="s">
        <v>466</v>
      </c>
      <c r="J562" s="48"/>
      <c r="K562" s="67"/>
      <c r="L562" s="48"/>
      <c r="M562" s="48"/>
    </row>
    <row r="563" spans="1:13" s="52" customFormat="1" ht="10.5" customHeight="1" outlineLevel="2">
      <c r="A563" s="29">
        <v>3</v>
      </c>
      <c r="B563" s="30">
        <v>2014</v>
      </c>
      <c r="C563" s="31" t="s">
        <v>240</v>
      </c>
      <c r="D563" s="32" t="s">
        <v>378</v>
      </c>
      <c r="E563" s="98" t="s">
        <v>290</v>
      </c>
      <c r="F563" s="98">
        <v>41700</v>
      </c>
      <c r="G563" s="31" t="s">
        <v>1036</v>
      </c>
      <c r="H563" s="29">
        <v>3</v>
      </c>
      <c r="I563" s="62" t="s">
        <v>34</v>
      </c>
      <c r="J563" s="40"/>
      <c r="K563" s="67"/>
      <c r="L563" s="48"/>
      <c r="M563" s="48"/>
    </row>
    <row r="564" spans="1:13" s="52" customFormat="1" ht="10.5" customHeight="1" outlineLevel="2">
      <c r="A564" s="29">
        <v>3</v>
      </c>
      <c r="B564" s="30">
        <v>2014</v>
      </c>
      <c r="C564" s="31" t="s">
        <v>240</v>
      </c>
      <c r="D564" s="32" t="s">
        <v>378</v>
      </c>
      <c r="E564" s="98" t="s">
        <v>290</v>
      </c>
      <c r="F564" s="98">
        <v>41700</v>
      </c>
      <c r="G564" s="31" t="s">
        <v>509</v>
      </c>
      <c r="H564" s="29">
        <v>3</v>
      </c>
      <c r="I564" s="62" t="s">
        <v>30</v>
      </c>
      <c r="J564" s="40"/>
      <c r="K564" s="67"/>
      <c r="L564" s="48"/>
      <c r="M564" s="48"/>
    </row>
    <row r="565" spans="1:13" s="52" customFormat="1" ht="10.5" customHeight="1" outlineLevel="1">
      <c r="A565" s="29"/>
      <c r="B565" s="30"/>
      <c r="C565" s="31"/>
      <c r="D565" s="32" t="s">
        <v>380</v>
      </c>
      <c r="E565" s="98"/>
      <c r="F565" s="98"/>
      <c r="G565" s="31"/>
      <c r="H565" s="29">
        <f>SUBTOTAL(9,H550:H564)</f>
        <v>105</v>
      </c>
      <c r="I565" s="62"/>
      <c r="J565" s="40"/>
      <c r="K565" s="67"/>
      <c r="L565" s="48"/>
      <c r="M565" s="48"/>
    </row>
    <row r="566" spans="1:13" s="52" customFormat="1" ht="10.5" customHeight="1" outlineLevel="2">
      <c r="A566" s="126">
        <v>11</v>
      </c>
      <c r="B566" s="30">
        <v>2014</v>
      </c>
      <c r="C566" s="31" t="s">
        <v>239</v>
      </c>
      <c r="D566" s="32" t="s">
        <v>1706</v>
      </c>
      <c r="E566" s="98" t="s">
        <v>264</v>
      </c>
      <c r="F566" s="98">
        <v>41958</v>
      </c>
      <c r="G566" s="31" t="s">
        <v>1707</v>
      </c>
      <c r="H566" s="29">
        <v>5</v>
      </c>
      <c r="I566" s="62" t="s">
        <v>249</v>
      </c>
      <c r="J566" s="40"/>
      <c r="K566" s="67"/>
      <c r="L566" s="48"/>
      <c r="M566" s="48"/>
    </row>
    <row r="567" spans="1:13" s="52" customFormat="1" ht="10.5" customHeight="1" outlineLevel="1">
      <c r="A567" s="126"/>
      <c r="B567" s="30"/>
      <c r="C567" s="31"/>
      <c r="D567" s="32" t="s">
        <v>1708</v>
      </c>
      <c r="E567" s="98"/>
      <c r="F567" s="98"/>
      <c r="G567" s="31"/>
      <c r="H567" s="29">
        <f>SUBTOTAL(9,H566:H566)</f>
        <v>5</v>
      </c>
      <c r="I567" s="62"/>
      <c r="J567" s="40"/>
      <c r="K567" s="67"/>
      <c r="L567" s="48"/>
      <c r="M567" s="48"/>
    </row>
    <row r="568" spans="1:16" s="40" customFormat="1" ht="10.5" customHeight="1" outlineLevel="2">
      <c r="A568" s="42">
        <v>10</v>
      </c>
      <c r="B568" s="43">
        <v>2012</v>
      </c>
      <c r="C568" s="44" t="s">
        <v>239</v>
      </c>
      <c r="D568" s="44" t="s">
        <v>21</v>
      </c>
      <c r="E568" s="53" t="s">
        <v>286</v>
      </c>
      <c r="F568" s="53">
        <v>41196</v>
      </c>
      <c r="G568" s="44" t="s">
        <v>850</v>
      </c>
      <c r="H568" s="42">
        <v>7</v>
      </c>
      <c r="I568" s="44" t="s">
        <v>851</v>
      </c>
      <c r="P568" s="36"/>
    </row>
    <row r="569" spans="1:13" s="52" customFormat="1" ht="10.5" customHeight="1" outlineLevel="2">
      <c r="A569" s="36">
        <v>10</v>
      </c>
      <c r="B569" s="37">
        <v>2013</v>
      </c>
      <c r="C569" s="38" t="s">
        <v>239</v>
      </c>
      <c r="D569" s="38" t="s">
        <v>21</v>
      </c>
      <c r="E569" s="45" t="s">
        <v>286</v>
      </c>
      <c r="F569" s="45">
        <v>41560</v>
      </c>
      <c r="G569" s="38" t="s">
        <v>1157</v>
      </c>
      <c r="H569" s="36">
        <v>7</v>
      </c>
      <c r="I569" s="38" t="s">
        <v>457</v>
      </c>
      <c r="J569" s="40"/>
      <c r="K569" s="67"/>
      <c r="L569" s="48"/>
      <c r="M569" s="48"/>
    </row>
    <row r="570" spans="1:13" s="52" customFormat="1" ht="10.5" customHeight="1" outlineLevel="2">
      <c r="A570" s="29">
        <v>6</v>
      </c>
      <c r="B570" s="30">
        <v>2014</v>
      </c>
      <c r="C570" s="31" t="s">
        <v>239</v>
      </c>
      <c r="D570" s="31" t="s">
        <v>21</v>
      </c>
      <c r="E570" s="98" t="s">
        <v>208</v>
      </c>
      <c r="F570" s="98">
        <v>41797</v>
      </c>
      <c r="G570" s="31" t="s">
        <v>1513</v>
      </c>
      <c r="H570" s="126">
        <v>3</v>
      </c>
      <c r="I570" s="127" t="s">
        <v>171</v>
      </c>
      <c r="J570" s="40"/>
      <c r="K570" s="67"/>
      <c r="L570" s="48"/>
      <c r="M570" s="48"/>
    </row>
    <row r="571" spans="1:13" s="52" customFormat="1" ht="10.5" customHeight="1" outlineLevel="1">
      <c r="A571" s="29"/>
      <c r="B571" s="30"/>
      <c r="C571" s="31"/>
      <c r="D571" s="31" t="s">
        <v>22</v>
      </c>
      <c r="E571" s="98"/>
      <c r="F571" s="98"/>
      <c r="G571" s="31"/>
      <c r="H571" s="126">
        <f>SUBTOTAL(9,H568:H570)</f>
        <v>17</v>
      </c>
      <c r="I571" s="127"/>
      <c r="J571" s="40"/>
      <c r="K571" s="67"/>
      <c r="L571" s="48"/>
      <c r="M571" s="48"/>
    </row>
    <row r="572" spans="1:13" s="239" customFormat="1" ht="10.5" customHeight="1" outlineLevel="2">
      <c r="A572" s="210">
        <v>3</v>
      </c>
      <c r="B572" s="236">
        <v>2012</v>
      </c>
      <c r="C572" s="237" t="s">
        <v>240</v>
      </c>
      <c r="D572" s="237" t="s">
        <v>37</v>
      </c>
      <c r="E572" s="238" t="s">
        <v>290</v>
      </c>
      <c r="F572" s="238">
        <v>40972</v>
      </c>
      <c r="G572" s="237" t="s">
        <v>510</v>
      </c>
      <c r="H572" s="210">
        <v>10</v>
      </c>
      <c r="I572" s="237" t="s">
        <v>362</v>
      </c>
      <c r="J572" s="215" t="s">
        <v>1721</v>
      </c>
      <c r="K572" s="234"/>
      <c r="L572" s="234"/>
      <c r="M572" s="234"/>
    </row>
    <row r="573" spans="1:9" s="240" customFormat="1" ht="10.5" customHeight="1" outlineLevel="2">
      <c r="A573" s="210">
        <v>3</v>
      </c>
      <c r="B573" s="236">
        <v>2012</v>
      </c>
      <c r="C573" s="237" t="s">
        <v>240</v>
      </c>
      <c r="D573" s="237" t="s">
        <v>37</v>
      </c>
      <c r="E573" s="238" t="s">
        <v>290</v>
      </c>
      <c r="F573" s="238">
        <v>40972</v>
      </c>
      <c r="G573" s="237" t="s">
        <v>8</v>
      </c>
      <c r="H573" s="210">
        <v>3</v>
      </c>
      <c r="I573" s="237" t="s">
        <v>511</v>
      </c>
    </row>
    <row r="574" spans="1:9" s="240" customFormat="1" ht="10.5" customHeight="1" outlineLevel="2">
      <c r="A574" s="218">
        <v>6</v>
      </c>
      <c r="B574" s="218">
        <v>2013</v>
      </c>
      <c r="C574" s="221" t="s">
        <v>240</v>
      </c>
      <c r="D574" s="220" t="s">
        <v>37</v>
      </c>
      <c r="E574" s="220" t="s">
        <v>208</v>
      </c>
      <c r="F574" s="221">
        <v>41434</v>
      </c>
      <c r="G574" s="220" t="s">
        <v>1158</v>
      </c>
      <c r="H574" s="218">
        <v>7</v>
      </c>
      <c r="I574" s="220" t="s">
        <v>185</v>
      </c>
    </row>
    <row r="575" spans="1:16" s="239" customFormat="1" ht="10.5" customHeight="1" outlineLevel="2">
      <c r="A575" s="218">
        <v>6</v>
      </c>
      <c r="B575" s="218">
        <v>2013</v>
      </c>
      <c r="C575" s="221" t="s">
        <v>240</v>
      </c>
      <c r="D575" s="220" t="s">
        <v>37</v>
      </c>
      <c r="E575" s="220" t="s">
        <v>208</v>
      </c>
      <c r="F575" s="221">
        <v>41434</v>
      </c>
      <c r="G575" s="220" t="s">
        <v>1159</v>
      </c>
      <c r="H575" s="218">
        <v>7</v>
      </c>
      <c r="I575" s="220" t="s">
        <v>134</v>
      </c>
      <c r="K575" s="234"/>
      <c r="L575" s="216"/>
      <c r="M575" s="216"/>
      <c r="P575" s="214"/>
    </row>
    <row r="576" spans="1:16" s="239" customFormat="1" ht="10.5" customHeight="1" outlineLevel="2">
      <c r="A576" s="241">
        <v>6</v>
      </c>
      <c r="B576" s="218">
        <v>2013</v>
      </c>
      <c r="C576" s="221" t="s">
        <v>240</v>
      </c>
      <c r="D576" s="220" t="s">
        <v>37</v>
      </c>
      <c r="E576" s="220" t="s">
        <v>270</v>
      </c>
      <c r="F576" s="221">
        <v>41455</v>
      </c>
      <c r="G576" s="220" t="s">
        <v>1160</v>
      </c>
      <c r="H576" s="218">
        <v>10</v>
      </c>
      <c r="I576" s="220" t="s">
        <v>252</v>
      </c>
      <c r="K576" s="234"/>
      <c r="L576" s="234"/>
      <c r="M576" s="234"/>
      <c r="P576" s="214"/>
    </row>
    <row r="577" spans="1:16" s="239" customFormat="1" ht="10.5" customHeight="1" outlineLevel="1">
      <c r="A577" s="241"/>
      <c r="B577" s="218"/>
      <c r="C577" s="221"/>
      <c r="D577" s="220" t="s">
        <v>38</v>
      </c>
      <c r="E577" s="220"/>
      <c r="F577" s="221"/>
      <c r="G577" s="220"/>
      <c r="H577" s="218">
        <f>SUBTOTAL(9,H572:H576)</f>
        <v>37</v>
      </c>
      <c r="I577" s="220"/>
      <c r="K577" s="234"/>
      <c r="L577" s="234"/>
      <c r="M577" s="234"/>
      <c r="P577" s="214"/>
    </row>
    <row r="578" spans="1:16" s="67" customFormat="1" ht="10.5" customHeight="1" outlineLevel="2">
      <c r="A578" s="42">
        <v>2</v>
      </c>
      <c r="B578" s="43">
        <v>2012</v>
      </c>
      <c r="C578" s="44" t="s">
        <v>240</v>
      </c>
      <c r="D578" s="44" t="s">
        <v>121</v>
      </c>
      <c r="E578" s="53" t="s">
        <v>261</v>
      </c>
      <c r="F578" s="53">
        <v>40943</v>
      </c>
      <c r="G578" s="44" t="s">
        <v>486</v>
      </c>
      <c r="H578" s="42">
        <v>5</v>
      </c>
      <c r="I578" s="44" t="s">
        <v>326</v>
      </c>
      <c r="P578" s="76"/>
    </row>
    <row r="579" spans="1:16" s="127" customFormat="1" ht="10.5" customHeight="1" outlineLevel="2">
      <c r="A579" s="42">
        <v>2</v>
      </c>
      <c r="B579" s="43">
        <v>2012</v>
      </c>
      <c r="C579" s="44" t="s">
        <v>240</v>
      </c>
      <c r="D579" s="44" t="s">
        <v>121</v>
      </c>
      <c r="E579" s="53" t="s">
        <v>268</v>
      </c>
      <c r="F579" s="53">
        <v>40951</v>
      </c>
      <c r="G579" s="44" t="s">
        <v>487</v>
      </c>
      <c r="H579" s="42">
        <v>5</v>
      </c>
      <c r="I579" s="44" t="s">
        <v>241</v>
      </c>
      <c r="P579" s="126"/>
    </row>
    <row r="580" spans="1:16" s="127" customFormat="1" ht="10.5" customHeight="1" outlineLevel="2">
      <c r="A580" s="42">
        <v>3</v>
      </c>
      <c r="B580" s="43">
        <v>2012</v>
      </c>
      <c r="C580" s="44" t="s">
        <v>240</v>
      </c>
      <c r="D580" s="44" t="s">
        <v>121</v>
      </c>
      <c r="E580" s="53" t="s">
        <v>290</v>
      </c>
      <c r="F580" s="53">
        <v>40972</v>
      </c>
      <c r="G580" s="44" t="s">
        <v>512</v>
      </c>
      <c r="H580" s="42">
        <v>7</v>
      </c>
      <c r="I580" s="44" t="s">
        <v>360</v>
      </c>
      <c r="P580" s="126"/>
    </row>
    <row r="581" spans="1:16" s="58" customFormat="1" ht="10.5" customHeight="1" outlineLevel="2">
      <c r="A581" s="42">
        <v>4</v>
      </c>
      <c r="B581" s="129">
        <v>2012</v>
      </c>
      <c r="C581" s="124" t="s">
        <v>240</v>
      </c>
      <c r="D581" s="124" t="s">
        <v>121</v>
      </c>
      <c r="E581" s="124" t="s">
        <v>208</v>
      </c>
      <c r="F581" s="133">
        <v>41049</v>
      </c>
      <c r="G581" s="134" t="s">
        <v>750</v>
      </c>
      <c r="H581" s="129">
        <v>3</v>
      </c>
      <c r="I581" s="124" t="s">
        <v>139</v>
      </c>
      <c r="K581" s="67"/>
      <c r="L581" s="67"/>
      <c r="M581" s="67"/>
      <c r="P581" s="41"/>
    </row>
    <row r="582" spans="1:16" s="67" customFormat="1" ht="10.5" customHeight="1" outlineLevel="2">
      <c r="A582" s="42">
        <v>11</v>
      </c>
      <c r="B582" s="129">
        <v>2012</v>
      </c>
      <c r="C582" s="124" t="s">
        <v>240</v>
      </c>
      <c r="D582" s="124" t="s">
        <v>121</v>
      </c>
      <c r="E582" s="124" t="s">
        <v>264</v>
      </c>
      <c r="F582" s="133">
        <v>41219</v>
      </c>
      <c r="G582" s="134" t="s">
        <v>940</v>
      </c>
      <c r="H582" s="129">
        <v>5</v>
      </c>
      <c r="I582" s="124" t="s">
        <v>326</v>
      </c>
      <c r="P582" s="76"/>
    </row>
    <row r="583" spans="1:16" s="67" customFormat="1" ht="10.5" customHeight="1" outlineLevel="2">
      <c r="A583" s="36">
        <v>3</v>
      </c>
      <c r="B583" s="36">
        <v>2013</v>
      </c>
      <c r="C583" s="38" t="s">
        <v>240</v>
      </c>
      <c r="D583" s="45" t="s">
        <v>121</v>
      </c>
      <c r="E583" s="38" t="s">
        <v>290</v>
      </c>
      <c r="F583" s="45">
        <v>41336</v>
      </c>
      <c r="G583" s="38" t="s">
        <v>1002</v>
      </c>
      <c r="H583" s="36">
        <v>7</v>
      </c>
      <c r="I583" s="38" t="s">
        <v>100</v>
      </c>
      <c r="J583" s="52"/>
      <c r="P583" s="76"/>
    </row>
    <row r="584" spans="1:16" s="67" customFormat="1" ht="10.5" customHeight="1" outlineLevel="2">
      <c r="A584" s="36">
        <v>3</v>
      </c>
      <c r="B584" s="36">
        <v>2013</v>
      </c>
      <c r="C584" s="45" t="s">
        <v>240</v>
      </c>
      <c r="D584" s="38" t="s">
        <v>121</v>
      </c>
      <c r="E584" s="38" t="s">
        <v>208</v>
      </c>
      <c r="F584" s="45">
        <v>41434</v>
      </c>
      <c r="G584" s="38" t="s">
        <v>1161</v>
      </c>
      <c r="H584" s="36">
        <v>7</v>
      </c>
      <c r="I584" s="38" t="s">
        <v>377</v>
      </c>
      <c r="J584" s="34"/>
      <c r="P584" s="76"/>
    </row>
    <row r="585" spans="1:16" s="67" customFormat="1" ht="10.5" customHeight="1" outlineLevel="2">
      <c r="A585" s="36">
        <v>6</v>
      </c>
      <c r="B585" s="36">
        <v>2013</v>
      </c>
      <c r="C585" s="45" t="s">
        <v>240</v>
      </c>
      <c r="D585" s="38" t="s">
        <v>121</v>
      </c>
      <c r="E585" s="38" t="s">
        <v>208</v>
      </c>
      <c r="F585" s="45">
        <v>41434</v>
      </c>
      <c r="G585" s="38" t="s">
        <v>1162</v>
      </c>
      <c r="H585" s="36">
        <v>10</v>
      </c>
      <c r="I585" s="38" t="s">
        <v>437</v>
      </c>
      <c r="J585" s="40"/>
      <c r="P585" s="76"/>
    </row>
    <row r="586" spans="1:16" s="67" customFormat="1" ht="10.5" customHeight="1" outlineLevel="2">
      <c r="A586" s="36">
        <v>6</v>
      </c>
      <c r="B586" s="36">
        <v>2013</v>
      </c>
      <c r="C586" s="45" t="s">
        <v>240</v>
      </c>
      <c r="D586" s="38" t="s">
        <v>121</v>
      </c>
      <c r="E586" s="38" t="s">
        <v>208</v>
      </c>
      <c r="F586" s="45">
        <v>41434</v>
      </c>
      <c r="G586" s="38" t="s">
        <v>1163</v>
      </c>
      <c r="H586" s="36">
        <v>10</v>
      </c>
      <c r="I586" s="38" t="s">
        <v>382</v>
      </c>
      <c r="J586" s="34"/>
      <c r="P586" s="76"/>
    </row>
    <row r="587" spans="1:16" s="67" customFormat="1" ht="10.5" customHeight="1" outlineLevel="2">
      <c r="A587" s="36">
        <v>9</v>
      </c>
      <c r="B587" s="36">
        <v>2013</v>
      </c>
      <c r="C587" s="45" t="s">
        <v>240</v>
      </c>
      <c r="D587" s="38" t="s">
        <v>121</v>
      </c>
      <c r="E587" s="38" t="s">
        <v>396</v>
      </c>
      <c r="F587" s="45">
        <v>41525</v>
      </c>
      <c r="G587" s="38" t="s">
        <v>1164</v>
      </c>
      <c r="H587" s="36">
        <v>10</v>
      </c>
      <c r="I587" s="38" t="s">
        <v>327</v>
      </c>
      <c r="P587" s="76"/>
    </row>
    <row r="588" spans="1:16" s="67" customFormat="1" ht="10.5" customHeight="1" outlineLevel="2">
      <c r="A588" s="36">
        <v>10</v>
      </c>
      <c r="B588" s="37">
        <v>2013</v>
      </c>
      <c r="C588" s="38" t="s">
        <v>240</v>
      </c>
      <c r="D588" s="38" t="s">
        <v>121</v>
      </c>
      <c r="E588" s="45" t="s">
        <v>286</v>
      </c>
      <c r="F588" s="45">
        <v>41560</v>
      </c>
      <c r="G588" s="38" t="s">
        <v>1165</v>
      </c>
      <c r="H588" s="36">
        <v>7</v>
      </c>
      <c r="I588" s="38" t="s">
        <v>323</v>
      </c>
      <c r="P588" s="76"/>
    </row>
    <row r="589" spans="1:16" s="67" customFormat="1" ht="10.5" customHeight="1" outlineLevel="2">
      <c r="A589" s="29">
        <v>2</v>
      </c>
      <c r="B589" s="30">
        <v>2014</v>
      </c>
      <c r="C589" s="31" t="s">
        <v>240</v>
      </c>
      <c r="D589" s="31" t="s">
        <v>121</v>
      </c>
      <c r="E589" s="98" t="s">
        <v>251</v>
      </c>
      <c r="F589" s="98">
        <v>41685</v>
      </c>
      <c r="G589" s="31" t="s">
        <v>1326</v>
      </c>
      <c r="H589" s="29">
        <v>5</v>
      </c>
      <c r="I589" s="31" t="s">
        <v>241</v>
      </c>
      <c r="P589" s="76"/>
    </row>
    <row r="590" spans="1:16" s="67" customFormat="1" ht="10.5" customHeight="1" outlineLevel="2">
      <c r="A590" s="29">
        <v>3</v>
      </c>
      <c r="B590" s="30">
        <v>2014</v>
      </c>
      <c r="C590" s="31" t="s">
        <v>240</v>
      </c>
      <c r="D590" s="32" t="s">
        <v>121</v>
      </c>
      <c r="E590" s="98" t="s">
        <v>290</v>
      </c>
      <c r="F590" s="98">
        <v>41700</v>
      </c>
      <c r="G590" s="31" t="s">
        <v>1360</v>
      </c>
      <c r="H590" s="29">
        <v>7</v>
      </c>
      <c r="I590" s="62" t="s">
        <v>366</v>
      </c>
      <c r="P590" s="76"/>
    </row>
    <row r="591" spans="1:16" s="67" customFormat="1" ht="10.5" customHeight="1" outlineLevel="2">
      <c r="A591" s="29">
        <v>3</v>
      </c>
      <c r="B591" s="30">
        <v>2014</v>
      </c>
      <c r="C591" s="31" t="s">
        <v>240</v>
      </c>
      <c r="D591" s="32" t="s">
        <v>121</v>
      </c>
      <c r="E591" s="98" t="s">
        <v>290</v>
      </c>
      <c r="F591" s="98">
        <v>41700</v>
      </c>
      <c r="G591" s="31" t="s">
        <v>1361</v>
      </c>
      <c r="H591" s="29">
        <v>7</v>
      </c>
      <c r="I591" s="62" t="s">
        <v>159</v>
      </c>
      <c r="P591" s="76"/>
    </row>
    <row r="592" spans="1:16" s="67" customFormat="1" ht="10.5" customHeight="1" outlineLevel="2">
      <c r="A592" s="29">
        <v>6</v>
      </c>
      <c r="B592" s="30">
        <v>2014</v>
      </c>
      <c r="C592" s="31" t="s">
        <v>240</v>
      </c>
      <c r="D592" s="31" t="s">
        <v>121</v>
      </c>
      <c r="E592" s="98" t="s">
        <v>208</v>
      </c>
      <c r="F592" s="98">
        <v>41797</v>
      </c>
      <c r="G592" s="31" t="s">
        <v>1514</v>
      </c>
      <c r="H592" s="126">
        <v>3</v>
      </c>
      <c r="I592" s="127" t="s">
        <v>172</v>
      </c>
      <c r="J592" s="48"/>
      <c r="P592" s="76"/>
    </row>
    <row r="593" spans="1:16" s="67" customFormat="1" ht="10.5" customHeight="1" outlineLevel="2">
      <c r="A593" s="29">
        <v>6</v>
      </c>
      <c r="B593" s="30">
        <v>2014</v>
      </c>
      <c r="C593" s="31" t="s">
        <v>240</v>
      </c>
      <c r="D593" s="31" t="s">
        <v>121</v>
      </c>
      <c r="E593" s="98" t="s">
        <v>208</v>
      </c>
      <c r="F593" s="98">
        <v>41797</v>
      </c>
      <c r="G593" s="31" t="s">
        <v>1515</v>
      </c>
      <c r="H593" s="126">
        <v>3</v>
      </c>
      <c r="I593" s="127" t="s">
        <v>1516</v>
      </c>
      <c r="J593" s="48"/>
      <c r="P593" s="76"/>
    </row>
    <row r="594" spans="1:16" s="67" customFormat="1" ht="10.5" customHeight="1" outlineLevel="2">
      <c r="A594" s="29">
        <v>9</v>
      </c>
      <c r="B594" s="30">
        <v>2014</v>
      </c>
      <c r="C594" s="31" t="s">
        <v>240</v>
      </c>
      <c r="D594" s="31" t="s">
        <v>121</v>
      </c>
      <c r="E594" s="98" t="s">
        <v>268</v>
      </c>
      <c r="F594" s="98">
        <v>41896</v>
      </c>
      <c r="G594" s="31" t="s">
        <v>1594</v>
      </c>
      <c r="H594" s="126">
        <v>5</v>
      </c>
      <c r="I594" s="127" t="s">
        <v>241</v>
      </c>
      <c r="P594" s="76"/>
    </row>
    <row r="595" spans="1:16" s="67" customFormat="1" ht="10.5" customHeight="1" outlineLevel="2">
      <c r="A595" s="29">
        <v>9</v>
      </c>
      <c r="B595" s="30">
        <v>2014</v>
      </c>
      <c r="C595" s="31" t="s">
        <v>240</v>
      </c>
      <c r="D595" s="31" t="s">
        <v>121</v>
      </c>
      <c r="E595" s="98" t="s">
        <v>337</v>
      </c>
      <c r="F595" s="98">
        <v>41910</v>
      </c>
      <c r="G595" s="31" t="s">
        <v>1633</v>
      </c>
      <c r="H595" s="126">
        <v>10</v>
      </c>
      <c r="I595" s="127" t="s">
        <v>327</v>
      </c>
      <c r="P595" s="76"/>
    </row>
    <row r="596" spans="1:16" s="67" customFormat="1" ht="10.5" customHeight="1" outlineLevel="2">
      <c r="A596" s="29">
        <v>10</v>
      </c>
      <c r="B596" s="29">
        <v>2014</v>
      </c>
      <c r="C596" s="62" t="s">
        <v>240</v>
      </c>
      <c r="D596" s="98" t="s">
        <v>121</v>
      </c>
      <c r="E596" s="31" t="s">
        <v>286</v>
      </c>
      <c r="F596" s="131">
        <v>41924</v>
      </c>
      <c r="G596" s="31" t="s">
        <v>1634</v>
      </c>
      <c r="H596" s="29">
        <v>10</v>
      </c>
      <c r="I596" s="62" t="s">
        <v>1635</v>
      </c>
      <c r="P596" s="76"/>
    </row>
    <row r="597" spans="1:16" s="67" customFormat="1" ht="10.5" customHeight="1" outlineLevel="2">
      <c r="A597" s="29">
        <v>10</v>
      </c>
      <c r="B597" s="29">
        <v>2014</v>
      </c>
      <c r="C597" s="62" t="s">
        <v>240</v>
      </c>
      <c r="D597" s="98" t="s">
        <v>121</v>
      </c>
      <c r="E597" s="31" t="s">
        <v>286</v>
      </c>
      <c r="F597" s="131">
        <v>41924</v>
      </c>
      <c r="G597" s="31" t="s">
        <v>1636</v>
      </c>
      <c r="H597" s="29">
        <v>3</v>
      </c>
      <c r="I597" s="62" t="s">
        <v>346</v>
      </c>
      <c r="P597" s="76"/>
    </row>
    <row r="598" spans="1:16" s="67" customFormat="1" ht="10.5" customHeight="1" outlineLevel="1">
      <c r="A598" s="29"/>
      <c r="B598" s="29"/>
      <c r="C598" s="62"/>
      <c r="D598" s="98" t="s">
        <v>122</v>
      </c>
      <c r="E598" s="31"/>
      <c r="F598" s="131"/>
      <c r="G598" s="31"/>
      <c r="H598" s="29">
        <f>SUBTOTAL(9,H578:H597)</f>
        <v>129</v>
      </c>
      <c r="I598" s="62"/>
      <c r="P598" s="76"/>
    </row>
    <row r="599" spans="1:16" s="67" customFormat="1" ht="10.5" customHeight="1" outlineLevel="2">
      <c r="A599" s="36">
        <v>3</v>
      </c>
      <c r="B599" s="36">
        <v>2013</v>
      </c>
      <c r="C599" s="38" t="s">
        <v>239</v>
      </c>
      <c r="D599" s="38" t="s">
        <v>60</v>
      </c>
      <c r="E599" s="45" t="s">
        <v>260</v>
      </c>
      <c r="F599" s="45">
        <v>41349</v>
      </c>
      <c r="G599" s="82" t="s">
        <v>1056</v>
      </c>
      <c r="H599" s="36">
        <v>10</v>
      </c>
      <c r="I599" s="38" t="s">
        <v>252</v>
      </c>
      <c r="P599" s="76"/>
    </row>
    <row r="600" spans="1:16" s="127" customFormat="1" ht="10.5" customHeight="1" outlineLevel="2">
      <c r="A600" s="36">
        <v>2</v>
      </c>
      <c r="B600" s="36">
        <v>2013</v>
      </c>
      <c r="C600" s="38" t="s">
        <v>239</v>
      </c>
      <c r="D600" s="38" t="s">
        <v>60</v>
      </c>
      <c r="E600" s="45" t="s">
        <v>248</v>
      </c>
      <c r="F600" s="45">
        <v>41412</v>
      </c>
      <c r="G600" s="82" t="s">
        <v>1056</v>
      </c>
      <c r="H600" s="36">
        <v>5</v>
      </c>
      <c r="I600" s="38" t="s">
        <v>249</v>
      </c>
      <c r="P600" s="126"/>
    </row>
    <row r="601" spans="1:16" s="67" customFormat="1" ht="10.5" customHeight="1" outlineLevel="2">
      <c r="A601" s="36">
        <v>6</v>
      </c>
      <c r="B601" s="36">
        <v>2013</v>
      </c>
      <c r="C601" s="38" t="s">
        <v>239</v>
      </c>
      <c r="D601" s="38" t="s">
        <v>60</v>
      </c>
      <c r="E601" s="45" t="s">
        <v>248</v>
      </c>
      <c r="F601" s="45">
        <v>41412</v>
      </c>
      <c r="G601" s="82" t="s">
        <v>1166</v>
      </c>
      <c r="H601" s="36">
        <v>5</v>
      </c>
      <c r="I601" s="38" t="s">
        <v>267</v>
      </c>
      <c r="J601" s="52"/>
      <c r="K601" s="48"/>
      <c r="P601" s="76"/>
    </row>
    <row r="602" spans="1:16" s="67" customFormat="1" ht="10.5" customHeight="1" outlineLevel="2">
      <c r="A602" s="36">
        <v>6</v>
      </c>
      <c r="B602" s="36">
        <v>2013</v>
      </c>
      <c r="C602" s="38" t="s">
        <v>239</v>
      </c>
      <c r="D602" s="38" t="s">
        <v>60</v>
      </c>
      <c r="E602" s="45" t="s">
        <v>199</v>
      </c>
      <c r="F602" s="45">
        <v>41582</v>
      </c>
      <c r="G602" s="82" t="s">
        <v>1287</v>
      </c>
      <c r="H602" s="36">
        <v>5</v>
      </c>
      <c r="I602" s="38" t="s">
        <v>258</v>
      </c>
      <c r="J602" s="52"/>
      <c r="K602" s="48"/>
      <c r="P602" s="76"/>
    </row>
    <row r="603" spans="1:16" s="69" customFormat="1" ht="10.5" customHeight="1" outlineLevel="2">
      <c r="A603" s="29">
        <v>3</v>
      </c>
      <c r="B603" s="30">
        <v>2014</v>
      </c>
      <c r="C603" s="31" t="s">
        <v>239</v>
      </c>
      <c r="D603" s="32" t="s">
        <v>60</v>
      </c>
      <c r="E603" s="98" t="s">
        <v>290</v>
      </c>
      <c r="F603" s="98">
        <v>41700</v>
      </c>
      <c r="G603" s="31" t="s">
        <v>1362</v>
      </c>
      <c r="H603" s="29">
        <v>7</v>
      </c>
      <c r="I603" s="62" t="s">
        <v>489</v>
      </c>
      <c r="J603" s="40"/>
      <c r="K603" s="59"/>
      <c r="L603" s="60"/>
      <c r="M603" s="60"/>
      <c r="P603" s="80"/>
    </row>
    <row r="604" spans="1:16" s="69" customFormat="1" ht="10.5" customHeight="1" outlineLevel="2">
      <c r="A604" s="29">
        <v>3</v>
      </c>
      <c r="B604" s="30">
        <v>2014</v>
      </c>
      <c r="C604" s="31" t="s">
        <v>239</v>
      </c>
      <c r="D604" s="32" t="s">
        <v>60</v>
      </c>
      <c r="E604" s="98" t="s">
        <v>260</v>
      </c>
      <c r="F604" s="98">
        <v>41713</v>
      </c>
      <c r="G604" s="31" t="s">
        <v>1400</v>
      </c>
      <c r="H604" s="29">
        <v>5</v>
      </c>
      <c r="I604" s="62" t="s">
        <v>249</v>
      </c>
      <c r="J604" s="40"/>
      <c r="K604" s="59"/>
      <c r="L604" s="60"/>
      <c r="M604" s="60"/>
      <c r="P604" s="80"/>
    </row>
    <row r="605" spans="1:16" s="69" customFormat="1" ht="10.5" customHeight="1" outlineLevel="1">
      <c r="A605" s="29"/>
      <c r="B605" s="30"/>
      <c r="C605" s="31"/>
      <c r="D605" s="32" t="s">
        <v>68</v>
      </c>
      <c r="E605" s="98"/>
      <c r="F605" s="98"/>
      <c r="G605" s="31"/>
      <c r="H605" s="29">
        <f>SUBTOTAL(9,H599:H604)</f>
        <v>37</v>
      </c>
      <c r="I605" s="62"/>
      <c r="J605" s="40"/>
      <c r="K605" s="59"/>
      <c r="L605" s="60"/>
      <c r="M605" s="60"/>
      <c r="P605" s="80"/>
    </row>
    <row r="606" spans="1:16" s="47" customFormat="1" ht="10.5" customHeight="1" outlineLevel="2">
      <c r="A606" s="36">
        <v>2</v>
      </c>
      <c r="B606" s="36">
        <v>2013</v>
      </c>
      <c r="C606" s="38" t="s">
        <v>262</v>
      </c>
      <c r="D606" s="38" t="s">
        <v>478</v>
      </c>
      <c r="E606" s="45" t="s">
        <v>251</v>
      </c>
      <c r="F606" s="45">
        <v>41321</v>
      </c>
      <c r="G606" s="82" t="s">
        <v>1327</v>
      </c>
      <c r="H606" s="36">
        <v>5</v>
      </c>
      <c r="I606" s="38" t="s">
        <v>263</v>
      </c>
      <c r="J606" s="48"/>
      <c r="K606" s="54"/>
      <c r="L606" s="34"/>
      <c r="M606" s="34"/>
      <c r="P606" s="139"/>
    </row>
    <row r="607" spans="1:16" s="69" customFormat="1" ht="10.5" customHeight="1" outlineLevel="2">
      <c r="A607" s="29">
        <v>2</v>
      </c>
      <c r="B607" s="29">
        <v>2014</v>
      </c>
      <c r="C607" s="31" t="s">
        <v>262</v>
      </c>
      <c r="D607" s="31" t="s">
        <v>478</v>
      </c>
      <c r="E607" s="98" t="s">
        <v>251</v>
      </c>
      <c r="F607" s="98">
        <v>41685</v>
      </c>
      <c r="G607" s="152" t="s">
        <v>1327</v>
      </c>
      <c r="H607" s="29">
        <v>5</v>
      </c>
      <c r="I607" s="31" t="s">
        <v>263</v>
      </c>
      <c r="J607" s="48"/>
      <c r="K607" s="59"/>
      <c r="L607" s="60"/>
      <c r="M607" s="60"/>
      <c r="P607" s="80"/>
    </row>
    <row r="608" spans="1:16" s="69" customFormat="1" ht="10.5" customHeight="1" outlineLevel="1">
      <c r="A608" s="29"/>
      <c r="B608" s="29"/>
      <c r="C608" s="31"/>
      <c r="D608" s="31" t="s">
        <v>479</v>
      </c>
      <c r="E608" s="98"/>
      <c r="F608" s="98"/>
      <c r="G608" s="152"/>
      <c r="H608" s="29">
        <f>SUBTOTAL(9,H606:H607)</f>
        <v>10</v>
      </c>
      <c r="I608" s="31"/>
      <c r="J608" s="48"/>
      <c r="K608" s="59"/>
      <c r="L608" s="60"/>
      <c r="M608" s="60"/>
      <c r="P608" s="80"/>
    </row>
    <row r="609" spans="1:16" s="40" customFormat="1" ht="10.5" customHeight="1" outlineLevel="2">
      <c r="A609" s="128">
        <v>3</v>
      </c>
      <c r="B609" s="36">
        <v>2013</v>
      </c>
      <c r="C609" s="38" t="s">
        <v>239</v>
      </c>
      <c r="D609" s="45" t="s">
        <v>1003</v>
      </c>
      <c r="E609" s="38" t="s">
        <v>290</v>
      </c>
      <c r="F609" s="45">
        <v>41336</v>
      </c>
      <c r="G609" s="38" t="s">
        <v>1004</v>
      </c>
      <c r="H609" s="36">
        <v>3</v>
      </c>
      <c r="I609" s="38" t="s">
        <v>101</v>
      </c>
      <c r="P609" s="36"/>
    </row>
    <row r="610" spans="1:16" s="40" customFormat="1" ht="10.5" customHeight="1" outlineLevel="1">
      <c r="A610" s="128"/>
      <c r="B610" s="36"/>
      <c r="C610" s="38"/>
      <c r="D610" s="45" t="s">
        <v>1005</v>
      </c>
      <c r="E610" s="38"/>
      <c r="F610" s="45"/>
      <c r="G610" s="38"/>
      <c r="H610" s="36">
        <f>SUBTOTAL(9,H609:H609)</f>
        <v>3</v>
      </c>
      <c r="I610" s="38"/>
      <c r="P610" s="36"/>
    </row>
    <row r="611" spans="1:16" s="40" customFormat="1" ht="10.5" customHeight="1" outlineLevel="2">
      <c r="A611" s="138">
        <v>3</v>
      </c>
      <c r="B611" s="29">
        <v>2014</v>
      </c>
      <c r="C611" s="31" t="s">
        <v>240</v>
      </c>
      <c r="D611" s="98" t="s">
        <v>93</v>
      </c>
      <c r="E611" s="31" t="s">
        <v>259</v>
      </c>
      <c r="F611" s="98">
        <v>41721</v>
      </c>
      <c r="G611" s="31" t="s">
        <v>1408</v>
      </c>
      <c r="H611" s="29">
        <v>5</v>
      </c>
      <c r="I611" s="31" t="s">
        <v>241</v>
      </c>
      <c r="P611" s="36"/>
    </row>
    <row r="612" spans="1:16" s="40" customFormat="1" ht="10.5" customHeight="1" outlineLevel="2">
      <c r="A612" s="29">
        <v>6</v>
      </c>
      <c r="B612" s="30">
        <v>2014</v>
      </c>
      <c r="C612" s="31" t="s">
        <v>240</v>
      </c>
      <c r="D612" s="31" t="s">
        <v>93</v>
      </c>
      <c r="E612" s="98" t="s">
        <v>208</v>
      </c>
      <c r="F612" s="98">
        <v>41797</v>
      </c>
      <c r="G612" s="31" t="s">
        <v>1408</v>
      </c>
      <c r="H612" s="126">
        <v>3</v>
      </c>
      <c r="I612" s="127" t="s">
        <v>213</v>
      </c>
      <c r="P612" s="36"/>
    </row>
    <row r="613" spans="1:16" s="40" customFormat="1" ht="10.5" customHeight="1" outlineLevel="1">
      <c r="A613" s="29"/>
      <c r="B613" s="30"/>
      <c r="C613" s="31"/>
      <c r="D613" s="31" t="s">
        <v>94</v>
      </c>
      <c r="E613" s="98"/>
      <c r="F613" s="98"/>
      <c r="G613" s="31"/>
      <c r="H613" s="126">
        <f>SUBTOTAL(9,H611:H612)</f>
        <v>8</v>
      </c>
      <c r="I613" s="127"/>
      <c r="P613" s="36"/>
    </row>
    <row r="614" spans="1:16" s="40" customFormat="1" ht="10.5" customHeight="1" outlineLevel="2">
      <c r="A614" s="148">
        <v>6</v>
      </c>
      <c r="B614" s="126">
        <v>201</v>
      </c>
      <c r="C614" s="130" t="s">
        <v>262</v>
      </c>
      <c r="D614" s="131" t="s">
        <v>1563</v>
      </c>
      <c r="E614" s="130" t="s">
        <v>301</v>
      </c>
      <c r="F614" s="131">
        <v>41797</v>
      </c>
      <c r="G614" s="130" t="s">
        <v>1564</v>
      </c>
      <c r="H614" s="126">
        <v>5</v>
      </c>
      <c r="I614" s="130" t="s">
        <v>263</v>
      </c>
      <c r="P614" s="36"/>
    </row>
    <row r="615" spans="1:16" s="40" customFormat="1" ht="10.5" customHeight="1" outlineLevel="1">
      <c r="A615" s="148"/>
      <c r="B615" s="126"/>
      <c r="C615" s="130"/>
      <c r="D615" s="131" t="s">
        <v>1565</v>
      </c>
      <c r="E615" s="130"/>
      <c r="F615" s="131"/>
      <c r="G615" s="130"/>
      <c r="H615" s="126">
        <f>SUBTOTAL(9,H614:H614)</f>
        <v>5</v>
      </c>
      <c r="I615" s="130"/>
      <c r="P615" s="36"/>
    </row>
    <row r="616" spans="1:16" s="52" customFormat="1" ht="10.5" customHeight="1" outlineLevel="2">
      <c r="A616" s="42">
        <v>2</v>
      </c>
      <c r="B616" s="43">
        <v>2012</v>
      </c>
      <c r="C616" s="44" t="s">
        <v>240</v>
      </c>
      <c r="D616" s="44" t="s">
        <v>102</v>
      </c>
      <c r="E616" s="53" t="s">
        <v>268</v>
      </c>
      <c r="F616" s="53">
        <v>40951</v>
      </c>
      <c r="G616" s="44" t="s">
        <v>447</v>
      </c>
      <c r="H616" s="42">
        <v>5</v>
      </c>
      <c r="I616" s="44" t="s">
        <v>267</v>
      </c>
      <c r="J616" s="67"/>
      <c r="K616" s="67"/>
      <c r="P616" s="55"/>
    </row>
    <row r="617" spans="1:16" s="52" customFormat="1" ht="10.5" customHeight="1" outlineLevel="2">
      <c r="A617" s="153">
        <v>3</v>
      </c>
      <c r="B617" s="43">
        <v>2012</v>
      </c>
      <c r="C617" s="44" t="s">
        <v>240</v>
      </c>
      <c r="D617" s="44" t="s">
        <v>102</v>
      </c>
      <c r="E617" s="53" t="s">
        <v>290</v>
      </c>
      <c r="F617" s="53">
        <v>40972</v>
      </c>
      <c r="G617" s="44" t="s">
        <v>419</v>
      </c>
      <c r="H617" s="42">
        <v>7</v>
      </c>
      <c r="I617" s="44" t="s">
        <v>420</v>
      </c>
      <c r="J617" s="67"/>
      <c r="K617" s="67"/>
      <c r="P617" s="55"/>
    </row>
    <row r="618" spans="1:16" s="58" customFormat="1" ht="10.5" customHeight="1" outlineLevel="2">
      <c r="A618" s="153">
        <v>3</v>
      </c>
      <c r="B618" s="56">
        <v>2012</v>
      </c>
      <c r="C618" s="57" t="s">
        <v>240</v>
      </c>
      <c r="D618" s="57" t="s">
        <v>102</v>
      </c>
      <c r="E618" s="65" t="s">
        <v>290</v>
      </c>
      <c r="F618" s="65">
        <v>40972</v>
      </c>
      <c r="G618" s="57" t="s">
        <v>513</v>
      </c>
      <c r="H618" s="55">
        <v>3</v>
      </c>
      <c r="I618" s="57" t="s">
        <v>28</v>
      </c>
      <c r="J618" s="67"/>
      <c r="K618" s="67"/>
      <c r="L618" s="48"/>
      <c r="M618" s="48"/>
      <c r="P618" s="41"/>
    </row>
    <row r="619" spans="1:16" s="48" customFormat="1" ht="10.5" customHeight="1" outlineLevel="2">
      <c r="A619" s="42">
        <v>3</v>
      </c>
      <c r="B619" s="56">
        <v>2012</v>
      </c>
      <c r="C619" s="57" t="s">
        <v>240</v>
      </c>
      <c r="D619" s="57" t="s">
        <v>102</v>
      </c>
      <c r="E619" s="65" t="s">
        <v>290</v>
      </c>
      <c r="F619" s="65">
        <v>40972</v>
      </c>
      <c r="G619" s="57" t="s">
        <v>514</v>
      </c>
      <c r="H619" s="55">
        <v>10</v>
      </c>
      <c r="I619" s="57" t="s">
        <v>364</v>
      </c>
      <c r="J619" s="40"/>
      <c r="K619" s="67"/>
      <c r="L619" s="52"/>
      <c r="M619" s="52"/>
      <c r="P619" s="42"/>
    </row>
    <row r="620" spans="1:16" s="48" customFormat="1" ht="10.5" customHeight="1" outlineLevel="2">
      <c r="A620" s="42">
        <v>3</v>
      </c>
      <c r="B620" s="56">
        <v>2012</v>
      </c>
      <c r="C620" s="57" t="s">
        <v>240</v>
      </c>
      <c r="D620" s="57" t="s">
        <v>102</v>
      </c>
      <c r="E620" s="65" t="s">
        <v>290</v>
      </c>
      <c r="F620" s="65">
        <v>40972</v>
      </c>
      <c r="G620" s="57" t="s">
        <v>447</v>
      </c>
      <c r="H620" s="55">
        <v>3</v>
      </c>
      <c r="I620" s="57" t="s">
        <v>90</v>
      </c>
      <c r="J620" s="40"/>
      <c r="K620" s="67"/>
      <c r="L620" s="52"/>
      <c r="M620" s="52"/>
      <c r="P620" s="42"/>
    </row>
    <row r="621" spans="1:20" s="90" customFormat="1" ht="10.5" customHeight="1" outlineLevel="2">
      <c r="A621" s="42">
        <v>5</v>
      </c>
      <c r="B621" s="129">
        <v>2012</v>
      </c>
      <c r="C621" s="124" t="s">
        <v>240</v>
      </c>
      <c r="D621" s="124" t="s">
        <v>102</v>
      </c>
      <c r="E621" s="124" t="s">
        <v>208</v>
      </c>
      <c r="F621" s="133">
        <v>41049</v>
      </c>
      <c r="G621" s="134" t="s">
        <v>774</v>
      </c>
      <c r="H621" s="129">
        <v>3</v>
      </c>
      <c r="I621" s="124" t="s">
        <v>171</v>
      </c>
      <c r="J621" s="48"/>
      <c r="K621" s="67"/>
      <c r="L621" s="52"/>
      <c r="M621" s="52"/>
      <c r="N621" s="48"/>
      <c r="O621" s="48"/>
      <c r="P621" s="42"/>
      <c r="Q621" s="48"/>
      <c r="R621" s="48"/>
      <c r="S621" s="48"/>
      <c r="T621" s="48"/>
    </row>
    <row r="622" spans="1:16" s="40" customFormat="1" ht="10.5" customHeight="1" outlineLevel="2">
      <c r="A622" s="42">
        <v>5</v>
      </c>
      <c r="B622" s="129">
        <v>2012</v>
      </c>
      <c r="C622" s="124" t="s">
        <v>240</v>
      </c>
      <c r="D622" s="124" t="s">
        <v>102</v>
      </c>
      <c r="E622" s="124" t="s">
        <v>208</v>
      </c>
      <c r="F622" s="133">
        <v>41049</v>
      </c>
      <c r="G622" s="134" t="s">
        <v>775</v>
      </c>
      <c r="H622" s="129">
        <v>10</v>
      </c>
      <c r="I622" s="124" t="s">
        <v>140</v>
      </c>
      <c r="P622" s="36"/>
    </row>
    <row r="623" spans="1:16" s="40" customFormat="1" ht="10.5" customHeight="1" outlineLevel="2">
      <c r="A623" s="42">
        <v>5</v>
      </c>
      <c r="B623" s="129">
        <v>2012</v>
      </c>
      <c r="C623" s="124" t="s">
        <v>240</v>
      </c>
      <c r="D623" s="124" t="s">
        <v>102</v>
      </c>
      <c r="E623" s="124" t="s">
        <v>811</v>
      </c>
      <c r="F623" s="133">
        <v>41055</v>
      </c>
      <c r="G623" s="134" t="s">
        <v>775</v>
      </c>
      <c r="H623" s="129">
        <v>10</v>
      </c>
      <c r="I623" s="124" t="s">
        <v>820</v>
      </c>
      <c r="P623" s="36"/>
    </row>
    <row r="624" spans="1:16" s="62" customFormat="1" ht="10.5" customHeight="1" outlineLevel="2">
      <c r="A624" s="42">
        <v>10</v>
      </c>
      <c r="B624" s="43">
        <v>2012</v>
      </c>
      <c r="C624" s="44" t="s">
        <v>240</v>
      </c>
      <c r="D624" s="44" t="s">
        <v>102</v>
      </c>
      <c r="E624" s="53" t="s">
        <v>286</v>
      </c>
      <c r="F624" s="53">
        <v>41196</v>
      </c>
      <c r="G624" s="44" t="s">
        <v>889</v>
      </c>
      <c r="H624" s="42">
        <v>3</v>
      </c>
      <c r="I624" s="44" t="s">
        <v>280</v>
      </c>
      <c r="P624" s="29"/>
    </row>
    <row r="625" spans="1:16" s="62" customFormat="1" ht="10.5" customHeight="1" outlineLevel="2">
      <c r="A625" s="36">
        <v>3</v>
      </c>
      <c r="B625" s="36">
        <v>2013</v>
      </c>
      <c r="C625" s="38" t="s">
        <v>240</v>
      </c>
      <c r="D625" s="45" t="s">
        <v>102</v>
      </c>
      <c r="E625" s="38" t="s">
        <v>290</v>
      </c>
      <c r="F625" s="45">
        <v>41336</v>
      </c>
      <c r="G625" s="38" t="s">
        <v>1006</v>
      </c>
      <c r="H625" s="36">
        <v>7</v>
      </c>
      <c r="I625" s="38" t="s">
        <v>11</v>
      </c>
      <c r="P625" s="29"/>
    </row>
    <row r="626" spans="1:16" s="62" customFormat="1" ht="10.5" customHeight="1" outlineLevel="2">
      <c r="A626" s="36">
        <v>3</v>
      </c>
      <c r="B626" s="36">
        <v>2013</v>
      </c>
      <c r="C626" s="38" t="s">
        <v>240</v>
      </c>
      <c r="D626" s="45" t="s">
        <v>102</v>
      </c>
      <c r="E626" s="38" t="s">
        <v>290</v>
      </c>
      <c r="F626" s="45">
        <v>41336</v>
      </c>
      <c r="G626" s="38" t="s">
        <v>417</v>
      </c>
      <c r="H626" s="36">
        <v>7</v>
      </c>
      <c r="I626" s="38" t="s">
        <v>420</v>
      </c>
      <c r="P626" s="29"/>
    </row>
    <row r="627" spans="1:16" s="40" customFormat="1" ht="10.5" customHeight="1" outlineLevel="2">
      <c r="A627" s="36">
        <v>3</v>
      </c>
      <c r="B627" s="36">
        <v>2013</v>
      </c>
      <c r="C627" s="38" t="s">
        <v>240</v>
      </c>
      <c r="D627" s="45" t="s">
        <v>102</v>
      </c>
      <c r="E627" s="38" t="s">
        <v>290</v>
      </c>
      <c r="F627" s="45">
        <v>41336</v>
      </c>
      <c r="G627" s="38" t="s">
        <v>1007</v>
      </c>
      <c r="H627" s="36">
        <v>3</v>
      </c>
      <c r="I627" s="38" t="s">
        <v>421</v>
      </c>
      <c r="P627" s="36"/>
    </row>
    <row r="628" spans="1:16" s="40" customFormat="1" ht="10.5" customHeight="1" outlineLevel="2">
      <c r="A628" s="29">
        <v>3</v>
      </c>
      <c r="B628" s="30">
        <v>2014</v>
      </c>
      <c r="C628" s="31" t="s">
        <v>240</v>
      </c>
      <c r="D628" s="32" t="s">
        <v>102</v>
      </c>
      <c r="E628" s="98" t="s">
        <v>290</v>
      </c>
      <c r="F628" s="98">
        <v>41700</v>
      </c>
      <c r="G628" s="31" t="s">
        <v>419</v>
      </c>
      <c r="H628" s="29">
        <v>10</v>
      </c>
      <c r="I628" s="62" t="s">
        <v>1363</v>
      </c>
      <c r="P628" s="36"/>
    </row>
    <row r="629" spans="1:16" s="62" customFormat="1" ht="10.5" customHeight="1" outlineLevel="2">
      <c r="A629" s="29">
        <v>3</v>
      </c>
      <c r="B629" s="30">
        <v>2014</v>
      </c>
      <c r="C629" s="31" t="s">
        <v>240</v>
      </c>
      <c r="D629" s="32" t="s">
        <v>102</v>
      </c>
      <c r="E629" s="98" t="s">
        <v>290</v>
      </c>
      <c r="F629" s="98">
        <v>41700</v>
      </c>
      <c r="G629" s="31" t="s">
        <v>1364</v>
      </c>
      <c r="H629" s="29">
        <v>7</v>
      </c>
      <c r="I629" s="62" t="s">
        <v>1365</v>
      </c>
      <c r="P629" s="29"/>
    </row>
    <row r="630" spans="1:16" s="62" customFormat="1" ht="10.5" customHeight="1" outlineLevel="2">
      <c r="A630" s="29">
        <v>3</v>
      </c>
      <c r="B630" s="30">
        <v>2014</v>
      </c>
      <c r="C630" s="31" t="s">
        <v>240</v>
      </c>
      <c r="D630" s="32" t="s">
        <v>102</v>
      </c>
      <c r="E630" s="98" t="s">
        <v>246</v>
      </c>
      <c r="F630" s="98">
        <v>41714</v>
      </c>
      <c r="G630" s="31" t="s">
        <v>1416</v>
      </c>
      <c r="H630" s="29">
        <v>10</v>
      </c>
      <c r="I630" s="62" t="s">
        <v>267</v>
      </c>
      <c r="P630" s="29"/>
    </row>
    <row r="631" spans="1:20" s="91" customFormat="1" ht="10.5" customHeight="1" outlineLevel="2">
      <c r="A631" s="29">
        <v>6</v>
      </c>
      <c r="B631" s="30">
        <v>2014</v>
      </c>
      <c r="C631" s="31" t="s">
        <v>240</v>
      </c>
      <c r="D631" s="31" t="s">
        <v>102</v>
      </c>
      <c r="E631" s="98" t="s">
        <v>208</v>
      </c>
      <c r="F631" s="98">
        <v>41797</v>
      </c>
      <c r="G631" s="31" t="s">
        <v>1517</v>
      </c>
      <c r="H631" s="126">
        <v>3</v>
      </c>
      <c r="I631" s="127" t="s">
        <v>139</v>
      </c>
      <c r="J631" s="48"/>
      <c r="K631" s="40"/>
      <c r="L631" s="40"/>
      <c r="M631" s="40"/>
      <c r="N631" s="40"/>
      <c r="O631" s="40"/>
      <c r="P631" s="36"/>
      <c r="Q631" s="40"/>
      <c r="R631" s="40"/>
      <c r="S631" s="40"/>
      <c r="T631" s="40"/>
    </row>
    <row r="632" spans="1:20" s="92" customFormat="1" ht="10.5" customHeight="1" outlineLevel="2">
      <c r="A632" s="29">
        <v>9</v>
      </c>
      <c r="B632" s="30">
        <v>2014</v>
      </c>
      <c r="C632" s="31" t="s">
        <v>240</v>
      </c>
      <c r="D632" s="31" t="s">
        <v>102</v>
      </c>
      <c r="E632" s="98" t="s">
        <v>268</v>
      </c>
      <c r="F632" s="98">
        <v>41896</v>
      </c>
      <c r="G632" s="31" t="s">
        <v>1595</v>
      </c>
      <c r="H632" s="126">
        <v>10</v>
      </c>
      <c r="I632" s="127" t="s">
        <v>267</v>
      </c>
      <c r="J632" s="67"/>
      <c r="K632" s="67"/>
      <c r="L632" s="52"/>
      <c r="M632" s="52"/>
      <c r="N632" s="67"/>
      <c r="O632" s="67"/>
      <c r="P632" s="76"/>
      <c r="Q632" s="67"/>
      <c r="R632" s="67"/>
      <c r="S632" s="67"/>
      <c r="T632" s="67"/>
    </row>
    <row r="633" spans="1:20" s="92" customFormat="1" ht="10.5" customHeight="1" outlineLevel="2">
      <c r="A633" s="29">
        <v>10</v>
      </c>
      <c r="B633" s="29">
        <v>2014</v>
      </c>
      <c r="C633" s="62" t="s">
        <v>240</v>
      </c>
      <c r="D633" s="98" t="s">
        <v>102</v>
      </c>
      <c r="E633" s="31" t="s">
        <v>286</v>
      </c>
      <c r="F633" s="131">
        <v>41924</v>
      </c>
      <c r="G633" s="31" t="s">
        <v>1637</v>
      </c>
      <c r="H633" s="29">
        <v>3</v>
      </c>
      <c r="I633" s="62" t="s">
        <v>110</v>
      </c>
      <c r="J633" s="67"/>
      <c r="K633" s="67"/>
      <c r="L633" s="52"/>
      <c r="M633" s="52"/>
      <c r="N633" s="67"/>
      <c r="O633" s="67"/>
      <c r="P633" s="76"/>
      <c r="Q633" s="67"/>
      <c r="R633" s="67"/>
      <c r="S633" s="67"/>
      <c r="T633" s="67"/>
    </row>
    <row r="634" spans="1:20" s="92" customFormat="1" ht="10.5" customHeight="1" outlineLevel="1">
      <c r="A634" s="29"/>
      <c r="B634" s="29"/>
      <c r="C634" s="62"/>
      <c r="D634" s="98" t="s">
        <v>103</v>
      </c>
      <c r="E634" s="31"/>
      <c r="F634" s="131"/>
      <c r="G634" s="31"/>
      <c r="H634" s="29">
        <f>SUBTOTAL(9,H616:H633)</f>
        <v>114</v>
      </c>
      <c r="I634" s="62"/>
      <c r="J634" s="67"/>
      <c r="K634" s="67"/>
      <c r="L634" s="52"/>
      <c r="M634" s="52"/>
      <c r="N634" s="67"/>
      <c r="O634" s="67"/>
      <c r="P634" s="76"/>
      <c r="Q634" s="67"/>
      <c r="R634" s="67"/>
      <c r="S634" s="67"/>
      <c r="T634" s="67"/>
    </row>
    <row r="635" spans="1:16" s="40" customFormat="1" ht="10.5" customHeight="1" outlineLevel="2">
      <c r="A635" s="36">
        <v>10</v>
      </c>
      <c r="B635" s="128">
        <v>2013</v>
      </c>
      <c r="C635" s="135" t="s">
        <v>262</v>
      </c>
      <c r="D635" s="135" t="s">
        <v>1288</v>
      </c>
      <c r="E635" s="135" t="s">
        <v>1167</v>
      </c>
      <c r="F635" s="136">
        <v>41573</v>
      </c>
      <c r="G635" s="137" t="s">
        <v>1168</v>
      </c>
      <c r="H635" s="128">
        <v>5</v>
      </c>
      <c r="I635" s="135" t="s">
        <v>328</v>
      </c>
      <c r="P635" s="36"/>
    </row>
    <row r="636" spans="1:16" s="40" customFormat="1" ht="10.5" customHeight="1" outlineLevel="1">
      <c r="A636" s="36"/>
      <c r="B636" s="128"/>
      <c r="C636" s="135"/>
      <c r="D636" s="135" t="s">
        <v>1289</v>
      </c>
      <c r="E636" s="135"/>
      <c r="F636" s="136"/>
      <c r="G636" s="137"/>
      <c r="H636" s="128">
        <f>SUBTOTAL(9,H635:H635)</f>
        <v>5</v>
      </c>
      <c r="I636" s="135"/>
      <c r="P636" s="36"/>
    </row>
    <row r="637" spans="1:16" s="40" customFormat="1" ht="10.5" customHeight="1" outlineLevel="2">
      <c r="A637" s="36">
        <v>6</v>
      </c>
      <c r="B637" s="36">
        <v>2013</v>
      </c>
      <c r="C637" s="45" t="s">
        <v>239</v>
      </c>
      <c r="D637" s="38" t="s">
        <v>829</v>
      </c>
      <c r="E637" s="38" t="s">
        <v>208</v>
      </c>
      <c r="F637" s="45">
        <v>41434</v>
      </c>
      <c r="G637" s="38" t="s">
        <v>1169</v>
      </c>
      <c r="H637" s="36">
        <v>10</v>
      </c>
      <c r="I637" s="38" t="s">
        <v>164</v>
      </c>
      <c r="P637" s="36"/>
    </row>
    <row r="638" spans="1:16" s="62" customFormat="1" ht="10.5" customHeight="1" outlineLevel="2">
      <c r="A638" s="36">
        <v>6</v>
      </c>
      <c r="B638" s="36">
        <v>2013</v>
      </c>
      <c r="C638" s="45" t="s">
        <v>239</v>
      </c>
      <c r="D638" s="38" t="s">
        <v>829</v>
      </c>
      <c r="E638" s="38" t="s">
        <v>1064</v>
      </c>
      <c r="F638" s="45">
        <v>41440</v>
      </c>
      <c r="G638" s="38" t="s">
        <v>1169</v>
      </c>
      <c r="H638" s="36">
        <v>15</v>
      </c>
      <c r="I638" s="135" t="s">
        <v>1170</v>
      </c>
      <c r="P638" s="29"/>
    </row>
    <row r="639" spans="1:16" s="62" customFormat="1" ht="10.5" customHeight="1" outlineLevel="1">
      <c r="A639" s="36"/>
      <c r="B639" s="36"/>
      <c r="C639" s="45"/>
      <c r="D639" s="38" t="s">
        <v>830</v>
      </c>
      <c r="E639" s="38"/>
      <c r="F639" s="45"/>
      <c r="G639" s="38"/>
      <c r="H639" s="36">
        <f>SUBTOTAL(9,H637:H638)</f>
        <v>25</v>
      </c>
      <c r="I639" s="135"/>
      <c r="P639" s="29"/>
    </row>
    <row r="640" spans="1:16" s="62" customFormat="1" ht="10.5" customHeight="1" outlineLevel="2">
      <c r="A640" s="36">
        <v>6</v>
      </c>
      <c r="B640" s="36">
        <v>2013</v>
      </c>
      <c r="C640" s="38" t="s">
        <v>239</v>
      </c>
      <c r="D640" s="45" t="s">
        <v>95</v>
      </c>
      <c r="E640" s="38" t="s">
        <v>290</v>
      </c>
      <c r="F640" s="45">
        <v>41336</v>
      </c>
      <c r="G640" s="38" t="s">
        <v>422</v>
      </c>
      <c r="H640" s="36">
        <v>10</v>
      </c>
      <c r="I640" s="38" t="s">
        <v>351</v>
      </c>
      <c r="P640" s="29"/>
    </row>
    <row r="641" spans="1:16" s="67" customFormat="1" ht="10.5" customHeight="1" outlineLevel="2">
      <c r="A641" s="36">
        <v>10</v>
      </c>
      <c r="B641" s="36">
        <v>2013</v>
      </c>
      <c r="C641" s="38" t="s">
        <v>239</v>
      </c>
      <c r="D641" s="45" t="s">
        <v>95</v>
      </c>
      <c r="E641" s="38" t="s">
        <v>290</v>
      </c>
      <c r="F641" s="45">
        <v>41336</v>
      </c>
      <c r="G641" s="38" t="s">
        <v>9</v>
      </c>
      <c r="H641" s="36">
        <v>7</v>
      </c>
      <c r="I641" s="38" t="s">
        <v>354</v>
      </c>
      <c r="J641" s="48"/>
      <c r="L641" s="34"/>
      <c r="M641" s="34"/>
      <c r="P641" s="76"/>
    </row>
    <row r="642" spans="1:16" s="67" customFormat="1" ht="10.5" customHeight="1" outlineLevel="1">
      <c r="A642" s="36"/>
      <c r="B642" s="36"/>
      <c r="C642" s="38"/>
      <c r="D642" s="45" t="s">
        <v>96</v>
      </c>
      <c r="E642" s="38"/>
      <c r="F642" s="45"/>
      <c r="G642" s="38"/>
      <c r="H642" s="36">
        <f>SUBTOTAL(9,H640:H641)</f>
        <v>17</v>
      </c>
      <c r="I642" s="38"/>
      <c r="J642" s="48"/>
      <c r="L642" s="34"/>
      <c r="M642" s="34"/>
      <c r="P642" s="76"/>
    </row>
    <row r="643" spans="1:16" s="67" customFormat="1" ht="10.5" customHeight="1" outlineLevel="2">
      <c r="A643" s="42">
        <v>10</v>
      </c>
      <c r="B643" s="43">
        <v>2012</v>
      </c>
      <c r="C643" s="44" t="s">
        <v>239</v>
      </c>
      <c r="D643" s="44" t="s">
        <v>97</v>
      </c>
      <c r="E643" s="53" t="s">
        <v>286</v>
      </c>
      <c r="F643" s="53">
        <v>41196</v>
      </c>
      <c r="G643" s="44" t="s">
        <v>890</v>
      </c>
      <c r="H643" s="42">
        <v>7</v>
      </c>
      <c r="I643" s="44" t="s">
        <v>279</v>
      </c>
      <c r="J643" s="48"/>
      <c r="L643" s="34"/>
      <c r="M643" s="34"/>
      <c r="P643" s="76"/>
    </row>
    <row r="644" spans="1:16" s="67" customFormat="1" ht="10.5" customHeight="1" outlineLevel="1">
      <c r="A644" s="42"/>
      <c r="B644" s="43"/>
      <c r="C644" s="44"/>
      <c r="D644" s="44" t="s">
        <v>98</v>
      </c>
      <c r="E644" s="53"/>
      <c r="F644" s="53"/>
      <c r="G644" s="44"/>
      <c r="H644" s="42">
        <f>SUBTOTAL(9,H643:H643)</f>
        <v>7</v>
      </c>
      <c r="I644" s="44"/>
      <c r="J644" s="48"/>
      <c r="L644" s="34"/>
      <c r="M644" s="34"/>
      <c r="P644" s="76"/>
    </row>
    <row r="645" spans="1:16" s="26" customFormat="1" ht="10.5" customHeight="1" outlineLevel="2">
      <c r="A645" s="14">
        <v>2</v>
      </c>
      <c r="B645" s="46">
        <v>2013</v>
      </c>
      <c r="C645" s="20" t="s">
        <v>239</v>
      </c>
      <c r="D645" s="20" t="s">
        <v>1638</v>
      </c>
      <c r="E645" s="21" t="s">
        <v>483</v>
      </c>
      <c r="F645" s="21">
        <v>41315</v>
      </c>
      <c r="G645" s="20" t="s">
        <v>954</v>
      </c>
      <c r="H645" s="14">
        <v>5</v>
      </c>
      <c r="I645" s="20" t="s">
        <v>258</v>
      </c>
      <c r="J645" s="12" t="s">
        <v>1691</v>
      </c>
      <c r="L645" s="19"/>
      <c r="M645" s="19"/>
      <c r="P645" s="27"/>
    </row>
    <row r="646" spans="1:16" s="26" customFormat="1" ht="10.5" customHeight="1" outlineLevel="2">
      <c r="A646" s="14">
        <v>10</v>
      </c>
      <c r="B646" s="46">
        <v>2013</v>
      </c>
      <c r="C646" s="20" t="s">
        <v>239</v>
      </c>
      <c r="D646" s="20" t="s">
        <v>1638</v>
      </c>
      <c r="E646" s="21" t="s">
        <v>286</v>
      </c>
      <c r="F646" s="21">
        <v>41560</v>
      </c>
      <c r="G646" s="20" t="s">
        <v>1171</v>
      </c>
      <c r="H646" s="14">
        <v>7</v>
      </c>
      <c r="I646" s="20" t="s">
        <v>276</v>
      </c>
      <c r="L646" s="19"/>
      <c r="M646" s="19"/>
      <c r="P646" s="27"/>
    </row>
    <row r="647" spans="1:16" s="25" customFormat="1" ht="10.5" customHeight="1" outlineLevel="2">
      <c r="A647" s="14">
        <v>10</v>
      </c>
      <c r="B647" s="46">
        <v>2013</v>
      </c>
      <c r="C647" s="20" t="s">
        <v>239</v>
      </c>
      <c r="D647" s="20" t="s">
        <v>1638</v>
      </c>
      <c r="E647" s="21" t="s">
        <v>286</v>
      </c>
      <c r="F647" s="21">
        <v>41560</v>
      </c>
      <c r="G647" s="20" t="s">
        <v>1172</v>
      </c>
      <c r="H647" s="14">
        <v>3</v>
      </c>
      <c r="I647" s="20" t="s">
        <v>299</v>
      </c>
      <c r="J647" s="18"/>
      <c r="K647" s="26"/>
      <c r="L647" s="19"/>
      <c r="M647" s="19"/>
      <c r="P647" s="24"/>
    </row>
    <row r="648" spans="1:16" s="26" customFormat="1" ht="10.5" customHeight="1" outlineLevel="2">
      <c r="A648" s="14">
        <v>10</v>
      </c>
      <c r="B648" s="46">
        <v>2013</v>
      </c>
      <c r="C648" s="20" t="s">
        <v>239</v>
      </c>
      <c r="D648" s="20" t="s">
        <v>1638</v>
      </c>
      <c r="E648" s="21" t="s">
        <v>286</v>
      </c>
      <c r="F648" s="21">
        <v>41560</v>
      </c>
      <c r="G648" s="20" t="s">
        <v>1173</v>
      </c>
      <c r="H648" s="14">
        <v>7</v>
      </c>
      <c r="I648" s="20" t="s">
        <v>470</v>
      </c>
      <c r="J648" s="18"/>
      <c r="L648" s="19"/>
      <c r="M648" s="19"/>
      <c r="P648" s="27"/>
    </row>
    <row r="649" spans="1:16" s="26" customFormat="1" ht="10.5" customHeight="1" outlineLevel="2">
      <c r="A649" s="14">
        <v>10</v>
      </c>
      <c r="B649" s="46">
        <v>2013</v>
      </c>
      <c r="C649" s="20" t="s">
        <v>239</v>
      </c>
      <c r="D649" s="20" t="s">
        <v>1638</v>
      </c>
      <c r="E649" s="21" t="s">
        <v>286</v>
      </c>
      <c r="F649" s="21">
        <v>41560</v>
      </c>
      <c r="G649" s="20" t="s">
        <v>1174</v>
      </c>
      <c r="H649" s="14">
        <v>3</v>
      </c>
      <c r="I649" s="20" t="s">
        <v>411</v>
      </c>
      <c r="J649" s="18"/>
      <c r="P649" s="27"/>
    </row>
    <row r="650" spans="1:16" s="26" customFormat="1" ht="10.5" customHeight="1" outlineLevel="2">
      <c r="A650" s="64">
        <v>3</v>
      </c>
      <c r="B650" s="196">
        <v>2013</v>
      </c>
      <c r="C650" s="197" t="s">
        <v>239</v>
      </c>
      <c r="D650" s="197" t="s">
        <v>1638</v>
      </c>
      <c r="E650" s="198" t="s">
        <v>270</v>
      </c>
      <c r="F650" s="198">
        <v>41728</v>
      </c>
      <c r="G650" s="197" t="s">
        <v>1417</v>
      </c>
      <c r="H650" s="64">
        <v>5</v>
      </c>
      <c r="I650" s="197" t="s">
        <v>258</v>
      </c>
      <c r="J650" s="18"/>
      <c r="P650" s="27"/>
    </row>
    <row r="651" spans="1:16" s="26" customFormat="1" ht="10.5" customHeight="1" outlineLevel="2">
      <c r="A651" s="64">
        <v>6</v>
      </c>
      <c r="B651" s="196">
        <v>2014</v>
      </c>
      <c r="C651" s="197" t="s">
        <v>239</v>
      </c>
      <c r="D651" s="197" t="s">
        <v>1638</v>
      </c>
      <c r="E651" s="198" t="s">
        <v>208</v>
      </c>
      <c r="F651" s="198">
        <v>41797</v>
      </c>
      <c r="G651" s="197" t="s">
        <v>1518</v>
      </c>
      <c r="H651" s="199">
        <v>7</v>
      </c>
      <c r="I651" s="200" t="s">
        <v>1519</v>
      </c>
      <c r="J651" s="25"/>
      <c r="P651" s="27"/>
    </row>
    <row r="652" spans="1:16" s="13" customFormat="1" ht="10.5" customHeight="1" outlineLevel="2">
      <c r="A652" s="64">
        <v>6</v>
      </c>
      <c r="B652" s="196">
        <v>2014</v>
      </c>
      <c r="C652" s="197" t="s">
        <v>239</v>
      </c>
      <c r="D652" s="197" t="s">
        <v>1638</v>
      </c>
      <c r="E652" s="198" t="s">
        <v>208</v>
      </c>
      <c r="F652" s="198">
        <v>41797</v>
      </c>
      <c r="G652" s="197" t="s">
        <v>1520</v>
      </c>
      <c r="H652" s="199">
        <v>10</v>
      </c>
      <c r="I652" s="200" t="s">
        <v>764</v>
      </c>
      <c r="J652" s="25"/>
      <c r="P652" s="14"/>
    </row>
    <row r="653" spans="1:16" s="26" customFormat="1" ht="10.5" customHeight="1" outlineLevel="2">
      <c r="A653" s="64">
        <v>10</v>
      </c>
      <c r="B653" s="64">
        <v>2014</v>
      </c>
      <c r="C653" s="197" t="s">
        <v>239</v>
      </c>
      <c r="D653" s="198" t="s">
        <v>1638</v>
      </c>
      <c r="E653" s="197" t="s">
        <v>286</v>
      </c>
      <c r="F653" s="201">
        <v>41924</v>
      </c>
      <c r="G653" s="197" t="s">
        <v>1639</v>
      </c>
      <c r="H653" s="64">
        <v>3</v>
      </c>
      <c r="I653" s="63" t="s">
        <v>471</v>
      </c>
      <c r="J653" s="25"/>
      <c r="P653" s="27"/>
    </row>
    <row r="654" spans="1:16" s="26" customFormat="1" ht="10.5" customHeight="1" outlineLevel="2">
      <c r="A654" s="64">
        <v>10</v>
      </c>
      <c r="B654" s="64">
        <v>2014</v>
      </c>
      <c r="C654" s="197" t="s">
        <v>239</v>
      </c>
      <c r="D654" s="198" t="s">
        <v>1638</v>
      </c>
      <c r="E654" s="197" t="s">
        <v>286</v>
      </c>
      <c r="F654" s="201">
        <v>41924</v>
      </c>
      <c r="G654" s="197" t="s">
        <v>1640</v>
      </c>
      <c r="H654" s="64">
        <v>10</v>
      </c>
      <c r="I654" s="63" t="s">
        <v>43</v>
      </c>
      <c r="J654" s="25"/>
      <c r="P654" s="27"/>
    </row>
    <row r="655" spans="1:16" s="26" customFormat="1" ht="10.5" customHeight="1" outlineLevel="2">
      <c r="A655" s="64">
        <v>10</v>
      </c>
      <c r="B655" s="64">
        <v>2014</v>
      </c>
      <c r="C655" s="197" t="s">
        <v>239</v>
      </c>
      <c r="D655" s="198" t="s">
        <v>1638</v>
      </c>
      <c r="E655" s="197" t="s">
        <v>266</v>
      </c>
      <c r="F655" s="201">
        <v>41938</v>
      </c>
      <c r="G655" s="197" t="s">
        <v>1520</v>
      </c>
      <c r="H655" s="64">
        <v>10</v>
      </c>
      <c r="I655" s="63" t="s">
        <v>252</v>
      </c>
      <c r="J655" s="25"/>
      <c r="P655" s="27"/>
    </row>
    <row r="656" spans="1:16" s="26" customFormat="1" ht="10.5" customHeight="1" outlineLevel="1">
      <c r="A656" s="64"/>
      <c r="B656" s="64"/>
      <c r="C656" s="197"/>
      <c r="D656" s="198" t="s">
        <v>1641</v>
      </c>
      <c r="E656" s="197"/>
      <c r="F656" s="201"/>
      <c r="G656" s="197"/>
      <c r="H656" s="64">
        <f>SUBTOTAL(9,H645:H655)</f>
        <v>70</v>
      </c>
      <c r="I656" s="63"/>
      <c r="J656" s="25"/>
      <c r="P656" s="27"/>
    </row>
    <row r="657" spans="1:16" s="26" customFormat="1" ht="10.5" customHeight="1" outlineLevel="2">
      <c r="A657" s="16">
        <v>11</v>
      </c>
      <c r="B657" s="17">
        <v>2012</v>
      </c>
      <c r="C657" s="22" t="s">
        <v>262</v>
      </c>
      <c r="D657" s="22" t="s">
        <v>941</v>
      </c>
      <c r="E657" s="242" t="s">
        <v>264</v>
      </c>
      <c r="F657" s="242">
        <v>41219</v>
      </c>
      <c r="G657" s="22" t="s">
        <v>942</v>
      </c>
      <c r="H657" s="16">
        <v>5</v>
      </c>
      <c r="I657" s="22" t="s">
        <v>328</v>
      </c>
      <c r="J657" s="12" t="s">
        <v>1719</v>
      </c>
      <c r="P657" s="27"/>
    </row>
    <row r="658" spans="1:20" s="28" customFormat="1" ht="10.5" customHeight="1" outlineLevel="2">
      <c r="A658" s="14">
        <v>2</v>
      </c>
      <c r="B658" s="46">
        <v>2013</v>
      </c>
      <c r="C658" s="20" t="s">
        <v>262</v>
      </c>
      <c r="D658" s="20" t="s">
        <v>941</v>
      </c>
      <c r="E658" s="21" t="s">
        <v>261</v>
      </c>
      <c r="F658" s="21">
        <v>41307</v>
      </c>
      <c r="G658" s="20" t="s">
        <v>976</v>
      </c>
      <c r="H658" s="14">
        <v>5</v>
      </c>
      <c r="I658" s="20" t="s">
        <v>263</v>
      </c>
      <c r="J658" s="19"/>
      <c r="K658" s="26"/>
      <c r="L658" s="26"/>
      <c r="M658" s="26"/>
      <c r="N658" s="26"/>
      <c r="O658" s="26"/>
      <c r="P658" s="27"/>
      <c r="Q658" s="26"/>
      <c r="R658" s="26"/>
      <c r="S658" s="26"/>
      <c r="T658" s="26"/>
    </row>
    <row r="659" spans="1:20" s="243" customFormat="1" ht="10.5" customHeight="1" outlineLevel="2">
      <c r="A659" s="14">
        <v>10</v>
      </c>
      <c r="B659" s="46">
        <v>2013</v>
      </c>
      <c r="C659" s="20" t="s">
        <v>262</v>
      </c>
      <c r="D659" s="20" t="s">
        <v>941</v>
      </c>
      <c r="E659" s="21" t="s">
        <v>286</v>
      </c>
      <c r="F659" s="21">
        <v>41560</v>
      </c>
      <c r="G659" s="20" t="s">
        <v>1175</v>
      </c>
      <c r="H659" s="14">
        <v>10</v>
      </c>
      <c r="I659" s="20" t="s">
        <v>339</v>
      </c>
      <c r="J659" s="13"/>
      <c r="K659" s="18"/>
      <c r="L659" s="26"/>
      <c r="M659" s="26"/>
      <c r="N659" s="18"/>
      <c r="O659" s="18"/>
      <c r="P659" s="16"/>
      <c r="Q659" s="18"/>
      <c r="R659" s="18"/>
      <c r="S659" s="18"/>
      <c r="T659" s="18"/>
    </row>
    <row r="660" spans="1:20" s="28" customFormat="1" ht="10.5" customHeight="1" outlineLevel="2">
      <c r="A660" s="14">
        <v>10</v>
      </c>
      <c r="B660" s="46">
        <v>2013</v>
      </c>
      <c r="C660" s="20" t="s">
        <v>262</v>
      </c>
      <c r="D660" s="20" t="s">
        <v>941</v>
      </c>
      <c r="E660" s="21" t="s">
        <v>286</v>
      </c>
      <c r="F660" s="21">
        <v>41560</v>
      </c>
      <c r="G660" s="20" t="s">
        <v>1176</v>
      </c>
      <c r="H660" s="14">
        <v>3</v>
      </c>
      <c r="I660" s="20" t="s">
        <v>318</v>
      </c>
      <c r="J660" s="13"/>
      <c r="K660" s="26"/>
      <c r="L660" s="26"/>
      <c r="M660" s="26"/>
      <c r="N660" s="26"/>
      <c r="O660" s="26"/>
      <c r="P660" s="27"/>
      <c r="Q660" s="26"/>
      <c r="R660" s="26"/>
      <c r="S660" s="26"/>
      <c r="T660" s="26"/>
    </row>
    <row r="661" spans="1:20" s="28" customFormat="1" ht="10.5" customHeight="1" outlineLevel="2">
      <c r="A661" s="64">
        <v>2</v>
      </c>
      <c r="B661" s="196">
        <v>2014</v>
      </c>
      <c r="C661" s="197" t="s">
        <v>262</v>
      </c>
      <c r="D661" s="197" t="s">
        <v>941</v>
      </c>
      <c r="E661" s="198" t="s">
        <v>251</v>
      </c>
      <c r="F661" s="198">
        <v>41685</v>
      </c>
      <c r="G661" s="197" t="s">
        <v>1328</v>
      </c>
      <c r="H661" s="64">
        <v>5</v>
      </c>
      <c r="I661" s="197" t="s">
        <v>263</v>
      </c>
      <c r="J661" s="12"/>
      <c r="K661" s="26"/>
      <c r="L661" s="26"/>
      <c r="M661" s="26"/>
      <c r="N661" s="26"/>
      <c r="O661" s="26"/>
      <c r="P661" s="27"/>
      <c r="Q661" s="26"/>
      <c r="R661" s="26"/>
      <c r="S661" s="26"/>
      <c r="T661" s="26"/>
    </row>
    <row r="662" spans="1:11" s="26" customFormat="1" ht="10.5" customHeight="1" outlineLevel="2">
      <c r="A662" s="64">
        <v>5</v>
      </c>
      <c r="B662" s="196">
        <v>2014</v>
      </c>
      <c r="C662" s="197" t="s">
        <v>262</v>
      </c>
      <c r="D662" s="197" t="s">
        <v>941</v>
      </c>
      <c r="E662" s="198" t="s">
        <v>248</v>
      </c>
      <c r="F662" s="198">
        <v>41776</v>
      </c>
      <c r="G662" s="197" t="s">
        <v>1437</v>
      </c>
      <c r="H662" s="64">
        <v>5</v>
      </c>
      <c r="I662" s="197" t="s">
        <v>263</v>
      </c>
      <c r="J662" s="25"/>
      <c r="K662" s="25"/>
    </row>
    <row r="663" spans="1:11" s="26" customFormat="1" ht="10.5" customHeight="1" outlineLevel="2">
      <c r="A663" s="64">
        <v>7</v>
      </c>
      <c r="B663" s="196">
        <v>2014</v>
      </c>
      <c r="C663" s="197" t="s">
        <v>262</v>
      </c>
      <c r="D663" s="197" t="s">
        <v>941</v>
      </c>
      <c r="E663" s="198" t="s">
        <v>271</v>
      </c>
      <c r="F663" s="198">
        <v>41825</v>
      </c>
      <c r="G663" s="197" t="s">
        <v>1571</v>
      </c>
      <c r="H663" s="64">
        <v>5</v>
      </c>
      <c r="I663" s="197" t="s">
        <v>263</v>
      </c>
      <c r="J663" s="25"/>
      <c r="K663" s="25"/>
    </row>
    <row r="664" spans="1:11" s="26" customFormat="1" ht="10.5" customHeight="1" outlineLevel="2">
      <c r="A664" s="64">
        <v>11</v>
      </c>
      <c r="B664" s="196">
        <v>2014</v>
      </c>
      <c r="C664" s="197" t="s">
        <v>262</v>
      </c>
      <c r="D664" s="197" t="s">
        <v>941</v>
      </c>
      <c r="E664" s="198" t="s">
        <v>264</v>
      </c>
      <c r="F664" s="198">
        <v>41958</v>
      </c>
      <c r="G664" s="197" t="s">
        <v>1328</v>
      </c>
      <c r="H664" s="64">
        <v>5</v>
      </c>
      <c r="I664" s="197" t="s">
        <v>263</v>
      </c>
      <c r="J664" s="25"/>
      <c r="K664" s="25"/>
    </row>
    <row r="665" spans="1:11" s="26" customFormat="1" ht="10.5" customHeight="1" outlineLevel="2">
      <c r="A665" s="64">
        <v>11</v>
      </c>
      <c r="B665" s="196">
        <v>2014</v>
      </c>
      <c r="C665" s="197" t="s">
        <v>262</v>
      </c>
      <c r="D665" s="197" t="s">
        <v>941</v>
      </c>
      <c r="E665" s="198" t="s">
        <v>264</v>
      </c>
      <c r="F665" s="198">
        <v>41958</v>
      </c>
      <c r="G665" s="197" t="s">
        <v>1709</v>
      </c>
      <c r="H665" s="64">
        <v>5</v>
      </c>
      <c r="I665" s="197" t="s">
        <v>328</v>
      </c>
      <c r="J665" s="25"/>
      <c r="K665" s="25"/>
    </row>
    <row r="666" spans="1:11" s="26" customFormat="1" ht="10.5" customHeight="1" outlineLevel="1">
      <c r="A666" s="64"/>
      <c r="B666" s="196"/>
      <c r="C666" s="197"/>
      <c r="D666" s="197" t="s">
        <v>943</v>
      </c>
      <c r="E666" s="198"/>
      <c r="F666" s="198"/>
      <c r="G666" s="197"/>
      <c r="H666" s="64">
        <f>SUBTOTAL(9,H657:H665)</f>
        <v>48</v>
      </c>
      <c r="I666" s="197"/>
      <c r="J666" s="25"/>
      <c r="K666" s="25"/>
    </row>
    <row r="667" spans="1:11" s="67" customFormat="1" ht="10.5" customHeight="1" outlineLevel="2">
      <c r="A667" s="29">
        <v>10</v>
      </c>
      <c r="B667" s="30">
        <v>2014</v>
      </c>
      <c r="C667" s="31" t="s">
        <v>239</v>
      </c>
      <c r="D667" s="31" t="s">
        <v>51</v>
      </c>
      <c r="E667" s="98" t="s">
        <v>266</v>
      </c>
      <c r="F667" s="98">
        <v>41938</v>
      </c>
      <c r="G667" s="31" t="s">
        <v>1695</v>
      </c>
      <c r="H667" s="29">
        <v>5</v>
      </c>
      <c r="I667" s="31" t="s">
        <v>329</v>
      </c>
      <c r="J667" s="52"/>
      <c r="K667" s="52"/>
    </row>
    <row r="668" spans="1:11" s="67" customFormat="1" ht="10.5" customHeight="1" outlineLevel="1">
      <c r="A668" s="29"/>
      <c r="B668" s="30"/>
      <c r="C668" s="31"/>
      <c r="D668" s="31" t="s">
        <v>52</v>
      </c>
      <c r="E668" s="98"/>
      <c r="F668" s="98"/>
      <c r="G668" s="31"/>
      <c r="H668" s="29">
        <f>SUBTOTAL(9,H667:H667)</f>
        <v>5</v>
      </c>
      <c r="I668" s="31"/>
      <c r="J668" s="52"/>
      <c r="K668" s="52"/>
    </row>
    <row r="669" spans="1:20" s="158" customFormat="1" ht="10.5" customHeight="1" outlineLevel="2">
      <c r="A669" s="43">
        <v>5</v>
      </c>
      <c r="B669" s="129">
        <v>2012</v>
      </c>
      <c r="C669" s="124" t="s">
        <v>240</v>
      </c>
      <c r="D669" s="124" t="s">
        <v>381</v>
      </c>
      <c r="E669" s="124" t="s">
        <v>208</v>
      </c>
      <c r="F669" s="133">
        <v>41049</v>
      </c>
      <c r="G669" s="134" t="s">
        <v>776</v>
      </c>
      <c r="H669" s="129">
        <v>7</v>
      </c>
      <c r="I669" s="124" t="s">
        <v>777</v>
      </c>
      <c r="J669" s="127"/>
      <c r="K669" s="127"/>
      <c r="L669" s="127"/>
      <c r="M669" s="127"/>
      <c r="N669" s="127"/>
      <c r="O669" s="127"/>
      <c r="P669" s="126"/>
      <c r="Q669" s="127"/>
      <c r="R669" s="127"/>
      <c r="S669" s="127"/>
      <c r="T669" s="127"/>
    </row>
    <row r="670" spans="1:20" s="92" customFormat="1" ht="10.5" customHeight="1" outlineLevel="2">
      <c r="A670" s="43">
        <v>10</v>
      </c>
      <c r="B670" s="43">
        <v>2012</v>
      </c>
      <c r="C670" s="44" t="s">
        <v>240</v>
      </c>
      <c r="D670" s="44" t="s">
        <v>381</v>
      </c>
      <c r="E670" s="53" t="s">
        <v>286</v>
      </c>
      <c r="F670" s="53">
        <v>41196</v>
      </c>
      <c r="G670" s="44" t="s">
        <v>891</v>
      </c>
      <c r="H670" s="42">
        <v>10</v>
      </c>
      <c r="I670" s="44" t="s">
        <v>311</v>
      </c>
      <c r="J670" s="52"/>
      <c r="K670" s="67"/>
      <c r="L670" s="67"/>
      <c r="M670" s="67"/>
      <c r="N670" s="67"/>
      <c r="O670" s="67"/>
      <c r="P670" s="76"/>
      <c r="Q670" s="67"/>
      <c r="R670" s="67"/>
      <c r="S670" s="67"/>
      <c r="T670" s="67"/>
    </row>
    <row r="671" spans="1:16" s="67" customFormat="1" ht="10.5" customHeight="1" outlineLevel="2">
      <c r="A671" s="42">
        <v>10</v>
      </c>
      <c r="B671" s="43">
        <v>2012</v>
      </c>
      <c r="C671" s="44" t="s">
        <v>240</v>
      </c>
      <c r="D671" s="44" t="s">
        <v>381</v>
      </c>
      <c r="E671" s="53" t="s">
        <v>286</v>
      </c>
      <c r="F671" s="53">
        <v>41196</v>
      </c>
      <c r="G671" s="44" t="s">
        <v>892</v>
      </c>
      <c r="H671" s="42">
        <v>3</v>
      </c>
      <c r="I671" s="44" t="s">
        <v>347</v>
      </c>
      <c r="J671" s="40"/>
      <c r="K671" s="47"/>
      <c r="P671" s="76"/>
    </row>
    <row r="672" spans="1:16" s="52" customFormat="1" ht="10.5" customHeight="1" outlineLevel="2">
      <c r="A672" s="42">
        <v>10</v>
      </c>
      <c r="B672" s="43">
        <v>2012</v>
      </c>
      <c r="C672" s="44" t="s">
        <v>240</v>
      </c>
      <c r="D672" s="44" t="s">
        <v>381</v>
      </c>
      <c r="E672" s="53" t="s">
        <v>266</v>
      </c>
      <c r="F672" s="53">
        <v>41210</v>
      </c>
      <c r="G672" s="44" t="s">
        <v>480</v>
      </c>
      <c r="H672" s="42">
        <v>5</v>
      </c>
      <c r="I672" s="44" t="s">
        <v>241</v>
      </c>
      <c r="J672" s="40"/>
      <c r="K672" s="47"/>
      <c r="L672" s="67"/>
      <c r="M672" s="67"/>
      <c r="P672" s="55"/>
    </row>
    <row r="673" spans="1:16" s="52" customFormat="1" ht="10.5" customHeight="1" outlineLevel="2">
      <c r="A673" s="36">
        <v>3</v>
      </c>
      <c r="B673" s="36">
        <v>2013</v>
      </c>
      <c r="C673" s="38" t="s">
        <v>240</v>
      </c>
      <c r="D673" s="45" t="s">
        <v>381</v>
      </c>
      <c r="E673" s="38" t="s">
        <v>290</v>
      </c>
      <c r="F673" s="45">
        <v>41336</v>
      </c>
      <c r="G673" s="38" t="s">
        <v>1008</v>
      </c>
      <c r="H673" s="36">
        <v>10</v>
      </c>
      <c r="I673" s="38" t="s">
        <v>350</v>
      </c>
      <c r="J673" s="48"/>
      <c r="K673" s="48"/>
      <c r="P673" s="55"/>
    </row>
    <row r="674" spans="1:16" s="52" customFormat="1" ht="10.5" customHeight="1" outlineLevel="2">
      <c r="A674" s="36">
        <v>3</v>
      </c>
      <c r="B674" s="36">
        <v>2013</v>
      </c>
      <c r="C674" s="38" t="s">
        <v>240</v>
      </c>
      <c r="D674" s="45" t="s">
        <v>381</v>
      </c>
      <c r="E674" s="38" t="s">
        <v>290</v>
      </c>
      <c r="F674" s="45">
        <v>41336</v>
      </c>
      <c r="G674" s="38" t="s">
        <v>1009</v>
      </c>
      <c r="H674" s="36">
        <v>10</v>
      </c>
      <c r="I674" s="38" t="s">
        <v>82</v>
      </c>
      <c r="J674" s="34"/>
      <c r="K674" s="47"/>
      <c r="P674" s="55"/>
    </row>
    <row r="675" spans="1:16" s="52" customFormat="1" ht="10.5" customHeight="1" outlineLevel="2">
      <c r="A675" s="36">
        <v>3</v>
      </c>
      <c r="B675" s="36">
        <v>2013</v>
      </c>
      <c r="C675" s="38" t="s">
        <v>240</v>
      </c>
      <c r="D675" s="45" t="s">
        <v>381</v>
      </c>
      <c r="E675" s="38" t="s">
        <v>290</v>
      </c>
      <c r="F675" s="45">
        <v>41336</v>
      </c>
      <c r="G675" s="38" t="s">
        <v>1010</v>
      </c>
      <c r="H675" s="36">
        <v>3</v>
      </c>
      <c r="I675" s="38" t="s">
        <v>523</v>
      </c>
      <c r="J675" s="34"/>
      <c r="K675" s="47"/>
      <c r="P675" s="55"/>
    </row>
    <row r="676" spans="1:16" s="52" customFormat="1" ht="10.5" customHeight="1" outlineLevel="2">
      <c r="A676" s="36">
        <v>5</v>
      </c>
      <c r="B676" s="36">
        <v>2013</v>
      </c>
      <c r="C676" s="45" t="s">
        <v>240</v>
      </c>
      <c r="D676" s="38" t="s">
        <v>381</v>
      </c>
      <c r="E676" s="38" t="s">
        <v>208</v>
      </c>
      <c r="F676" s="45">
        <v>41434</v>
      </c>
      <c r="G676" s="38" t="s">
        <v>1177</v>
      </c>
      <c r="H676" s="36">
        <v>7</v>
      </c>
      <c r="I676" s="38" t="s">
        <v>175</v>
      </c>
      <c r="J676" s="40"/>
      <c r="P676" s="55"/>
    </row>
    <row r="677" spans="1:16" s="52" customFormat="1" ht="10.5" customHeight="1" outlineLevel="2">
      <c r="A677" s="36">
        <v>5</v>
      </c>
      <c r="B677" s="36">
        <v>2013</v>
      </c>
      <c r="C677" s="45" t="s">
        <v>240</v>
      </c>
      <c r="D677" s="38" t="s">
        <v>381</v>
      </c>
      <c r="E677" s="38" t="s">
        <v>208</v>
      </c>
      <c r="F677" s="45">
        <v>41434</v>
      </c>
      <c r="G677" s="38" t="s">
        <v>1178</v>
      </c>
      <c r="H677" s="36">
        <v>7</v>
      </c>
      <c r="I677" s="38" t="s">
        <v>748</v>
      </c>
      <c r="J677" s="34"/>
      <c r="K677" s="34"/>
      <c r="L677" s="34"/>
      <c r="M677" s="34"/>
      <c r="P677" s="55"/>
    </row>
    <row r="678" spans="1:16" s="52" customFormat="1" ht="10.5" customHeight="1" outlineLevel="2">
      <c r="A678" s="36">
        <v>5</v>
      </c>
      <c r="B678" s="36">
        <v>2013</v>
      </c>
      <c r="C678" s="45" t="s">
        <v>240</v>
      </c>
      <c r="D678" s="38" t="s">
        <v>381</v>
      </c>
      <c r="E678" s="38" t="s">
        <v>208</v>
      </c>
      <c r="F678" s="45">
        <v>41434</v>
      </c>
      <c r="G678" s="38" t="s">
        <v>1180</v>
      </c>
      <c r="H678" s="36">
        <v>7</v>
      </c>
      <c r="I678" s="38" t="s">
        <v>130</v>
      </c>
      <c r="J678" s="40"/>
      <c r="K678" s="47"/>
      <c r="L678" s="34"/>
      <c r="M678" s="34"/>
      <c r="P678" s="55"/>
    </row>
    <row r="679" spans="1:16" s="67" customFormat="1" ht="10.5" customHeight="1" outlineLevel="2">
      <c r="A679" s="36">
        <v>5</v>
      </c>
      <c r="B679" s="36">
        <v>2013</v>
      </c>
      <c r="C679" s="45" t="s">
        <v>240</v>
      </c>
      <c r="D679" s="38" t="s">
        <v>381</v>
      </c>
      <c r="E679" s="38" t="s">
        <v>1064</v>
      </c>
      <c r="F679" s="45">
        <v>41440</v>
      </c>
      <c r="G679" s="38" t="s">
        <v>1178</v>
      </c>
      <c r="H679" s="36">
        <v>5</v>
      </c>
      <c r="I679" s="38" t="s">
        <v>1179</v>
      </c>
      <c r="K679" s="47"/>
      <c r="L679" s="34"/>
      <c r="M679" s="34"/>
      <c r="P679" s="76"/>
    </row>
    <row r="680" spans="1:16" s="67" customFormat="1" ht="10.5" customHeight="1" outlineLevel="2">
      <c r="A680" s="36">
        <v>10</v>
      </c>
      <c r="B680" s="36">
        <v>2013</v>
      </c>
      <c r="C680" s="45" t="s">
        <v>240</v>
      </c>
      <c r="D680" s="38" t="s">
        <v>381</v>
      </c>
      <c r="E680" s="38" t="s">
        <v>266</v>
      </c>
      <c r="F680" s="45">
        <v>41574</v>
      </c>
      <c r="G680" s="38" t="s">
        <v>1181</v>
      </c>
      <c r="H680" s="36">
        <v>5</v>
      </c>
      <c r="I680" s="38" t="s">
        <v>326</v>
      </c>
      <c r="K680" s="47"/>
      <c r="L680" s="34"/>
      <c r="M680" s="34"/>
      <c r="P680" s="76"/>
    </row>
    <row r="681" spans="1:16" s="67" customFormat="1" ht="10.5" customHeight="1" outlineLevel="2">
      <c r="A681" s="29">
        <v>3</v>
      </c>
      <c r="B681" s="30">
        <v>2014</v>
      </c>
      <c r="C681" s="31" t="s">
        <v>240</v>
      </c>
      <c r="D681" s="32" t="s">
        <v>381</v>
      </c>
      <c r="E681" s="98" t="s">
        <v>290</v>
      </c>
      <c r="F681" s="98">
        <v>41700</v>
      </c>
      <c r="G681" s="31" t="s">
        <v>480</v>
      </c>
      <c r="H681" s="29">
        <v>3</v>
      </c>
      <c r="I681" s="62" t="s">
        <v>26</v>
      </c>
      <c r="K681" s="34"/>
      <c r="L681" s="34"/>
      <c r="M681" s="34"/>
      <c r="P681" s="76"/>
    </row>
    <row r="682" spans="1:16" s="67" customFormat="1" ht="10.5" customHeight="1" outlineLevel="2">
      <c r="A682" s="29">
        <v>3</v>
      </c>
      <c r="B682" s="30">
        <v>2014</v>
      </c>
      <c r="C682" s="31" t="s">
        <v>240</v>
      </c>
      <c r="D682" s="32" t="s">
        <v>381</v>
      </c>
      <c r="E682" s="98" t="s">
        <v>290</v>
      </c>
      <c r="F682" s="98">
        <v>41700</v>
      </c>
      <c r="G682" s="31" t="s">
        <v>467</v>
      </c>
      <c r="H682" s="29">
        <v>7</v>
      </c>
      <c r="I682" s="62" t="s">
        <v>528</v>
      </c>
      <c r="K682" s="34"/>
      <c r="P682" s="76"/>
    </row>
    <row r="683" spans="1:16" s="67" customFormat="1" ht="10.5" customHeight="1" outlineLevel="2">
      <c r="A683" s="29">
        <v>3</v>
      </c>
      <c r="B683" s="30">
        <v>2014</v>
      </c>
      <c r="C683" s="31" t="s">
        <v>240</v>
      </c>
      <c r="D683" s="32" t="s">
        <v>381</v>
      </c>
      <c r="E683" s="98" t="s">
        <v>290</v>
      </c>
      <c r="F683" s="98">
        <v>41700</v>
      </c>
      <c r="G683" s="31" t="s">
        <v>1178</v>
      </c>
      <c r="H683" s="29">
        <v>3</v>
      </c>
      <c r="I683" s="62" t="s">
        <v>523</v>
      </c>
      <c r="J683" s="48"/>
      <c r="K683" s="34"/>
      <c r="L683" s="52"/>
      <c r="M683" s="52"/>
      <c r="P683" s="76"/>
    </row>
    <row r="684" spans="1:16" s="40" customFormat="1" ht="10.5" customHeight="1" outlineLevel="2">
      <c r="A684" s="29">
        <v>10</v>
      </c>
      <c r="B684" s="29">
        <v>2014</v>
      </c>
      <c r="C684" s="31" t="s">
        <v>240</v>
      </c>
      <c r="D684" s="98" t="s">
        <v>381</v>
      </c>
      <c r="E684" s="31" t="s">
        <v>286</v>
      </c>
      <c r="F684" s="131">
        <v>41924</v>
      </c>
      <c r="G684" s="31" t="s">
        <v>1642</v>
      </c>
      <c r="H684" s="29">
        <v>3</v>
      </c>
      <c r="I684" s="62" t="s">
        <v>318</v>
      </c>
      <c r="J684" s="48"/>
      <c r="P684" s="36"/>
    </row>
    <row r="685" spans="1:16" s="67" customFormat="1" ht="10.5" customHeight="1" outlineLevel="2">
      <c r="A685" s="29">
        <v>10</v>
      </c>
      <c r="B685" s="29">
        <v>2014</v>
      </c>
      <c r="C685" s="31" t="s">
        <v>240</v>
      </c>
      <c r="D685" s="98" t="s">
        <v>381</v>
      </c>
      <c r="E685" s="31" t="s">
        <v>286</v>
      </c>
      <c r="F685" s="131">
        <v>41924</v>
      </c>
      <c r="G685" s="31" t="s">
        <v>1643</v>
      </c>
      <c r="H685" s="29">
        <v>10</v>
      </c>
      <c r="I685" s="62" t="s">
        <v>341</v>
      </c>
      <c r="J685" s="48"/>
      <c r="K685" s="34"/>
      <c r="P685" s="76"/>
    </row>
    <row r="686" spans="1:16" s="67" customFormat="1" ht="10.5" customHeight="1" outlineLevel="2">
      <c r="A686" s="29">
        <v>10</v>
      </c>
      <c r="B686" s="29">
        <v>2014</v>
      </c>
      <c r="C686" s="31" t="s">
        <v>240</v>
      </c>
      <c r="D686" s="98" t="s">
        <v>381</v>
      </c>
      <c r="E686" s="31" t="s">
        <v>286</v>
      </c>
      <c r="F686" s="131">
        <v>41924</v>
      </c>
      <c r="G686" s="31" t="s">
        <v>1644</v>
      </c>
      <c r="H686" s="29">
        <v>7</v>
      </c>
      <c r="I686" s="62" t="s">
        <v>44</v>
      </c>
      <c r="J686" s="48"/>
      <c r="K686" s="34"/>
      <c r="P686" s="76"/>
    </row>
    <row r="687" spans="1:16" s="67" customFormat="1" ht="10.5" customHeight="1" outlineLevel="1">
      <c r="A687" s="29"/>
      <c r="B687" s="29"/>
      <c r="C687" s="31"/>
      <c r="D687" s="98" t="s">
        <v>383</v>
      </c>
      <c r="E687" s="31"/>
      <c r="F687" s="131"/>
      <c r="G687" s="31"/>
      <c r="H687" s="29">
        <f>SUBTOTAL(9,H669:H686)</f>
        <v>112</v>
      </c>
      <c r="I687" s="62"/>
      <c r="J687" s="48"/>
      <c r="K687" s="34"/>
      <c r="P687" s="76"/>
    </row>
    <row r="688" spans="1:20" s="92" customFormat="1" ht="10.5" customHeight="1" outlineLevel="2">
      <c r="A688" s="29">
        <v>3</v>
      </c>
      <c r="B688" s="30">
        <v>2014</v>
      </c>
      <c r="C688" s="31" t="s">
        <v>240</v>
      </c>
      <c r="D688" s="32" t="s">
        <v>423</v>
      </c>
      <c r="E688" s="98" t="s">
        <v>290</v>
      </c>
      <c r="F688" s="98">
        <v>41700</v>
      </c>
      <c r="G688" s="31" t="s">
        <v>1366</v>
      </c>
      <c r="H688" s="29">
        <v>10</v>
      </c>
      <c r="I688" s="62" t="s">
        <v>379</v>
      </c>
      <c r="J688" s="34"/>
      <c r="K688" s="34"/>
      <c r="L688" s="67"/>
      <c r="M688" s="67"/>
      <c r="N688" s="67"/>
      <c r="O688" s="67"/>
      <c r="P688" s="76"/>
      <c r="Q688" s="67"/>
      <c r="R688" s="67"/>
      <c r="S688" s="67"/>
      <c r="T688" s="67"/>
    </row>
    <row r="689" spans="1:16" s="67" customFormat="1" ht="10.5" customHeight="1" outlineLevel="2">
      <c r="A689" s="29">
        <v>6</v>
      </c>
      <c r="B689" s="30">
        <v>2014</v>
      </c>
      <c r="C689" s="31" t="s">
        <v>240</v>
      </c>
      <c r="D689" s="31" t="s">
        <v>423</v>
      </c>
      <c r="E689" s="98" t="s">
        <v>208</v>
      </c>
      <c r="F689" s="98">
        <v>41797</v>
      </c>
      <c r="G689" s="31" t="s">
        <v>1521</v>
      </c>
      <c r="H689" s="126">
        <v>7</v>
      </c>
      <c r="I689" s="127" t="s">
        <v>176</v>
      </c>
      <c r="J689" s="34"/>
      <c r="K689" s="47"/>
      <c r="P689" s="76"/>
    </row>
    <row r="690" spans="1:16" s="67" customFormat="1" ht="10.5" customHeight="1" outlineLevel="2">
      <c r="A690" s="29">
        <v>6</v>
      </c>
      <c r="B690" s="30">
        <v>2014</v>
      </c>
      <c r="C690" s="31" t="s">
        <v>240</v>
      </c>
      <c r="D690" s="31" t="s">
        <v>423</v>
      </c>
      <c r="E690" s="98" t="s">
        <v>1453</v>
      </c>
      <c r="F690" s="98">
        <v>41804</v>
      </c>
      <c r="G690" s="31" t="s">
        <v>1521</v>
      </c>
      <c r="H690" s="126">
        <v>15</v>
      </c>
      <c r="I690" s="127" t="s">
        <v>1522</v>
      </c>
      <c r="J690" s="34"/>
      <c r="K690" s="47"/>
      <c r="P690" s="76"/>
    </row>
    <row r="691" spans="1:16" s="52" customFormat="1" ht="10.5" customHeight="1" outlineLevel="2">
      <c r="A691" s="29">
        <v>10</v>
      </c>
      <c r="B691" s="29">
        <v>2014</v>
      </c>
      <c r="C691" s="31" t="s">
        <v>240</v>
      </c>
      <c r="D691" s="98" t="s">
        <v>423</v>
      </c>
      <c r="E691" s="31" t="s">
        <v>286</v>
      </c>
      <c r="F691" s="131">
        <v>41924</v>
      </c>
      <c r="G691" s="31"/>
      <c r="H691" s="29">
        <v>3</v>
      </c>
      <c r="I691" s="62" t="s">
        <v>315</v>
      </c>
      <c r="J691" s="40"/>
      <c r="L691" s="67"/>
      <c r="M691" s="67"/>
      <c r="P691" s="55"/>
    </row>
    <row r="692" spans="1:16" s="67" customFormat="1" ht="10.5" customHeight="1" outlineLevel="2">
      <c r="A692" s="29">
        <v>10</v>
      </c>
      <c r="B692" s="29">
        <v>2014</v>
      </c>
      <c r="C692" s="31" t="s">
        <v>240</v>
      </c>
      <c r="D692" s="98" t="s">
        <v>423</v>
      </c>
      <c r="E692" s="31" t="s">
        <v>286</v>
      </c>
      <c r="F692" s="131">
        <v>41924</v>
      </c>
      <c r="G692" s="31"/>
      <c r="H692" s="29">
        <v>3</v>
      </c>
      <c r="I692" s="62" t="s">
        <v>272</v>
      </c>
      <c r="J692" s="40"/>
      <c r="K692" s="52"/>
      <c r="P692" s="76"/>
    </row>
    <row r="693" spans="1:16" s="67" customFormat="1" ht="10.5" customHeight="1" outlineLevel="1">
      <c r="A693" s="29"/>
      <c r="B693" s="29"/>
      <c r="C693" s="31"/>
      <c r="D693" s="98" t="s">
        <v>424</v>
      </c>
      <c r="E693" s="31"/>
      <c r="F693" s="131"/>
      <c r="G693" s="31"/>
      <c r="H693" s="29">
        <f>SUBTOTAL(9,H688:H692)</f>
        <v>38</v>
      </c>
      <c r="I693" s="62"/>
      <c r="J693" s="40"/>
      <c r="K693" s="52"/>
      <c r="P693" s="76"/>
    </row>
    <row r="694" spans="1:16" s="67" customFormat="1" ht="10.5" customHeight="1" outlineLevel="2">
      <c r="A694" s="43">
        <v>5</v>
      </c>
      <c r="B694" s="129">
        <v>2012</v>
      </c>
      <c r="C694" s="124" t="s">
        <v>239</v>
      </c>
      <c r="D694" s="124" t="s">
        <v>47</v>
      </c>
      <c r="E694" s="124" t="s">
        <v>208</v>
      </c>
      <c r="F694" s="133">
        <v>41049</v>
      </c>
      <c r="G694" s="134" t="s">
        <v>778</v>
      </c>
      <c r="H694" s="129">
        <v>7</v>
      </c>
      <c r="I694" s="124" t="s">
        <v>217</v>
      </c>
      <c r="J694" s="48"/>
      <c r="K694" s="52"/>
      <c r="P694" s="76"/>
    </row>
    <row r="695" spans="1:16" s="67" customFormat="1" ht="10.5" customHeight="1" outlineLevel="2">
      <c r="A695" s="37">
        <v>3</v>
      </c>
      <c r="B695" s="128">
        <v>2013</v>
      </c>
      <c r="C695" s="135" t="s">
        <v>239</v>
      </c>
      <c r="D695" s="135" t="s">
        <v>47</v>
      </c>
      <c r="E695" s="135" t="s">
        <v>246</v>
      </c>
      <c r="F695" s="136">
        <v>41350</v>
      </c>
      <c r="G695" s="137" t="s">
        <v>778</v>
      </c>
      <c r="H695" s="128">
        <v>5</v>
      </c>
      <c r="I695" s="135" t="s">
        <v>267</v>
      </c>
      <c r="J695" s="48"/>
      <c r="K695" s="52"/>
      <c r="P695" s="76"/>
    </row>
    <row r="696" spans="1:16" s="67" customFormat="1" ht="10.5" customHeight="1" outlineLevel="2">
      <c r="A696" s="36">
        <v>6</v>
      </c>
      <c r="B696" s="36">
        <v>2013</v>
      </c>
      <c r="C696" s="45" t="s">
        <v>239</v>
      </c>
      <c r="D696" s="38" t="s">
        <v>47</v>
      </c>
      <c r="E696" s="38" t="s">
        <v>208</v>
      </c>
      <c r="F696" s="45">
        <v>41434</v>
      </c>
      <c r="G696" s="38" t="s">
        <v>1182</v>
      </c>
      <c r="H696" s="36">
        <v>10</v>
      </c>
      <c r="I696" s="38" t="s">
        <v>187</v>
      </c>
      <c r="J696" s="48"/>
      <c r="K696" s="52"/>
      <c r="P696" s="76"/>
    </row>
    <row r="697" spans="1:16" s="67" customFormat="1" ht="10.5" customHeight="1" outlineLevel="2">
      <c r="A697" s="36">
        <v>6</v>
      </c>
      <c r="B697" s="36">
        <v>2013</v>
      </c>
      <c r="C697" s="45" t="s">
        <v>239</v>
      </c>
      <c r="D697" s="38" t="s">
        <v>47</v>
      </c>
      <c r="E697" s="38" t="s">
        <v>208</v>
      </c>
      <c r="F697" s="45">
        <v>41434</v>
      </c>
      <c r="G697" s="38" t="s">
        <v>1183</v>
      </c>
      <c r="H697" s="36">
        <v>7</v>
      </c>
      <c r="I697" s="38" t="s">
        <v>219</v>
      </c>
      <c r="K697" s="52"/>
      <c r="P697" s="76"/>
    </row>
    <row r="698" spans="1:16" s="67" customFormat="1" ht="10.5" customHeight="1" outlineLevel="2">
      <c r="A698" s="36">
        <v>6</v>
      </c>
      <c r="B698" s="36">
        <v>2013</v>
      </c>
      <c r="C698" s="45" t="s">
        <v>239</v>
      </c>
      <c r="D698" s="38" t="s">
        <v>47</v>
      </c>
      <c r="E698" s="38" t="s">
        <v>208</v>
      </c>
      <c r="F698" s="45">
        <v>41434</v>
      </c>
      <c r="G698" s="38" t="s">
        <v>1184</v>
      </c>
      <c r="H698" s="36">
        <v>3</v>
      </c>
      <c r="I698" s="38" t="s">
        <v>800</v>
      </c>
      <c r="J698" s="34"/>
      <c r="K698" s="48"/>
      <c r="P698" s="76"/>
    </row>
    <row r="699" spans="1:16" s="67" customFormat="1" ht="10.5" customHeight="1" outlineLevel="2">
      <c r="A699" s="36">
        <v>6</v>
      </c>
      <c r="B699" s="36">
        <v>2013</v>
      </c>
      <c r="C699" s="45" t="s">
        <v>239</v>
      </c>
      <c r="D699" s="38" t="s">
        <v>47</v>
      </c>
      <c r="E699" s="38" t="s">
        <v>208</v>
      </c>
      <c r="F699" s="45">
        <v>41434</v>
      </c>
      <c r="G699" s="38" t="s">
        <v>1185</v>
      </c>
      <c r="H699" s="36">
        <v>7</v>
      </c>
      <c r="I699" s="38" t="s">
        <v>777</v>
      </c>
      <c r="J699" s="34"/>
      <c r="K699" s="48"/>
      <c r="P699" s="76"/>
    </row>
    <row r="700" spans="1:16" s="67" customFormat="1" ht="10.5" customHeight="1" outlineLevel="1">
      <c r="A700" s="36"/>
      <c r="B700" s="36"/>
      <c r="C700" s="45"/>
      <c r="D700" s="38" t="s">
        <v>48</v>
      </c>
      <c r="E700" s="38"/>
      <c r="F700" s="45"/>
      <c r="G700" s="38"/>
      <c r="H700" s="36">
        <f>SUBTOTAL(9,H694:H699)</f>
        <v>39</v>
      </c>
      <c r="I700" s="38"/>
      <c r="J700" s="34"/>
      <c r="K700" s="48"/>
      <c r="P700" s="76"/>
    </row>
    <row r="701" spans="1:16" s="67" customFormat="1" ht="10.5" customHeight="1" outlineLevel="2">
      <c r="A701" s="29">
        <v>10</v>
      </c>
      <c r="B701" s="29">
        <v>2014</v>
      </c>
      <c r="C701" s="62" t="s">
        <v>262</v>
      </c>
      <c r="D701" s="98" t="s">
        <v>1645</v>
      </c>
      <c r="E701" s="31" t="s">
        <v>286</v>
      </c>
      <c r="F701" s="131">
        <v>41924</v>
      </c>
      <c r="G701" s="31" t="s">
        <v>1646</v>
      </c>
      <c r="H701" s="29">
        <v>10</v>
      </c>
      <c r="I701" s="62" t="s">
        <v>310</v>
      </c>
      <c r="J701" s="40"/>
      <c r="K701" s="48"/>
      <c r="P701" s="76"/>
    </row>
    <row r="702" spans="1:16" s="67" customFormat="1" ht="10.5" customHeight="1" outlineLevel="2">
      <c r="A702" s="29">
        <v>10</v>
      </c>
      <c r="B702" s="29">
        <v>2014</v>
      </c>
      <c r="C702" s="62" t="s">
        <v>262</v>
      </c>
      <c r="D702" s="98" t="s">
        <v>1645</v>
      </c>
      <c r="E702" s="31" t="s">
        <v>286</v>
      </c>
      <c r="F702" s="131">
        <v>41924</v>
      </c>
      <c r="G702" s="31" t="s">
        <v>1647</v>
      </c>
      <c r="H702" s="29">
        <v>7</v>
      </c>
      <c r="I702" s="62" t="s">
        <v>338</v>
      </c>
      <c r="J702" s="40"/>
      <c r="K702" s="48"/>
      <c r="P702" s="76"/>
    </row>
    <row r="703" spans="1:16" s="67" customFormat="1" ht="10.5" customHeight="1" outlineLevel="1">
      <c r="A703" s="29"/>
      <c r="B703" s="29"/>
      <c r="C703" s="62"/>
      <c r="D703" s="98" t="s">
        <v>1648</v>
      </c>
      <c r="E703" s="31"/>
      <c r="F703" s="131"/>
      <c r="G703" s="31"/>
      <c r="H703" s="29">
        <f>SUBTOTAL(9,H701:H702)</f>
        <v>17</v>
      </c>
      <c r="I703" s="62"/>
      <c r="J703" s="40"/>
      <c r="K703" s="48"/>
      <c r="P703" s="76"/>
    </row>
    <row r="704" spans="1:16" s="62" customFormat="1" ht="10.5" customHeight="1" outlineLevel="2">
      <c r="A704" s="42">
        <v>3</v>
      </c>
      <c r="B704" s="56">
        <v>2012</v>
      </c>
      <c r="C704" s="57" t="s">
        <v>240</v>
      </c>
      <c r="D704" s="57" t="s">
        <v>307</v>
      </c>
      <c r="E704" s="65" t="s">
        <v>290</v>
      </c>
      <c r="F704" s="65">
        <v>40972</v>
      </c>
      <c r="G704" s="57" t="s">
        <v>63</v>
      </c>
      <c r="H704" s="55">
        <v>10</v>
      </c>
      <c r="I704" s="57" t="s">
        <v>86</v>
      </c>
      <c r="P704" s="29"/>
    </row>
    <row r="705" spans="1:16" s="67" customFormat="1" ht="10.5" customHeight="1" outlineLevel="2">
      <c r="A705" s="42">
        <v>3</v>
      </c>
      <c r="B705" s="56">
        <v>2012</v>
      </c>
      <c r="C705" s="57" t="s">
        <v>240</v>
      </c>
      <c r="D705" s="57" t="s">
        <v>307</v>
      </c>
      <c r="E705" s="65" t="s">
        <v>290</v>
      </c>
      <c r="F705" s="65">
        <v>40972</v>
      </c>
      <c r="G705" s="57" t="s">
        <v>515</v>
      </c>
      <c r="H705" s="55">
        <v>7</v>
      </c>
      <c r="I705" s="57" t="s">
        <v>516</v>
      </c>
      <c r="J705" s="40"/>
      <c r="K705" s="48"/>
      <c r="P705" s="76"/>
    </row>
    <row r="706" spans="1:16" s="67" customFormat="1" ht="10.5" customHeight="1" outlineLevel="2">
      <c r="A706" s="42">
        <v>5</v>
      </c>
      <c r="B706" s="129">
        <v>2012</v>
      </c>
      <c r="C706" s="124" t="s">
        <v>240</v>
      </c>
      <c r="D706" s="124" t="s">
        <v>307</v>
      </c>
      <c r="E706" s="124" t="s">
        <v>208</v>
      </c>
      <c r="F706" s="133">
        <v>41049</v>
      </c>
      <c r="G706" s="134" t="s">
        <v>779</v>
      </c>
      <c r="H706" s="129">
        <v>10</v>
      </c>
      <c r="I706" s="124" t="s">
        <v>177</v>
      </c>
      <c r="J706" s="40"/>
      <c r="K706" s="34"/>
      <c r="P706" s="76"/>
    </row>
    <row r="707" spans="1:16" s="67" customFormat="1" ht="10.5" customHeight="1" outlineLevel="2">
      <c r="A707" s="42">
        <v>5</v>
      </c>
      <c r="B707" s="129">
        <v>2012</v>
      </c>
      <c r="C707" s="124" t="s">
        <v>240</v>
      </c>
      <c r="D707" s="124" t="s">
        <v>307</v>
      </c>
      <c r="E707" s="124" t="s">
        <v>208</v>
      </c>
      <c r="F707" s="133">
        <v>41049</v>
      </c>
      <c r="G707" s="134" t="s">
        <v>780</v>
      </c>
      <c r="H707" s="129">
        <v>10</v>
      </c>
      <c r="I707" s="124" t="s">
        <v>181</v>
      </c>
      <c r="J707" s="40"/>
      <c r="K707" s="48"/>
      <c r="P707" s="76"/>
    </row>
    <row r="708" spans="1:16" s="52" customFormat="1" ht="10.5" customHeight="1" outlineLevel="2">
      <c r="A708" s="42">
        <v>5</v>
      </c>
      <c r="B708" s="129">
        <v>2012</v>
      </c>
      <c r="C708" s="124" t="s">
        <v>240</v>
      </c>
      <c r="D708" s="124" t="s">
        <v>307</v>
      </c>
      <c r="E708" s="124" t="s">
        <v>811</v>
      </c>
      <c r="F708" s="133">
        <v>41055</v>
      </c>
      <c r="G708" s="134" t="s">
        <v>779</v>
      </c>
      <c r="H708" s="129">
        <v>15</v>
      </c>
      <c r="I708" s="124" t="s">
        <v>812</v>
      </c>
      <c r="J708" s="67"/>
      <c r="K708" s="48"/>
      <c r="L708" s="67"/>
      <c r="M708" s="67"/>
      <c r="P708" s="55"/>
    </row>
    <row r="709" spans="1:16" s="52" customFormat="1" ht="10.5" customHeight="1" outlineLevel="2">
      <c r="A709" s="42">
        <v>5</v>
      </c>
      <c r="B709" s="129">
        <v>2012</v>
      </c>
      <c r="C709" s="124" t="s">
        <v>240</v>
      </c>
      <c r="D709" s="124" t="s">
        <v>307</v>
      </c>
      <c r="E709" s="124" t="s">
        <v>811</v>
      </c>
      <c r="F709" s="133">
        <v>41055</v>
      </c>
      <c r="G709" s="134" t="s">
        <v>779</v>
      </c>
      <c r="H709" s="129">
        <v>5</v>
      </c>
      <c r="I709" s="124" t="s">
        <v>821</v>
      </c>
      <c r="K709" s="48"/>
      <c r="L709" s="67"/>
      <c r="M709" s="67"/>
      <c r="P709" s="55"/>
    </row>
    <row r="710" spans="1:16" s="40" customFormat="1" ht="10.5" customHeight="1" outlineLevel="2">
      <c r="A710" s="42">
        <v>10</v>
      </c>
      <c r="B710" s="43">
        <v>2012</v>
      </c>
      <c r="C710" s="44" t="s">
        <v>240</v>
      </c>
      <c r="D710" s="44" t="s">
        <v>307</v>
      </c>
      <c r="E710" s="53" t="s">
        <v>286</v>
      </c>
      <c r="F710" s="53">
        <v>41196</v>
      </c>
      <c r="G710" s="44" t="s">
        <v>893</v>
      </c>
      <c r="H710" s="42">
        <v>10</v>
      </c>
      <c r="I710" s="44" t="s">
        <v>73</v>
      </c>
      <c r="P710" s="36"/>
    </row>
    <row r="711" spans="1:16" s="40" customFormat="1" ht="10.5" customHeight="1" outlineLevel="2">
      <c r="A711" s="42">
        <v>10</v>
      </c>
      <c r="B711" s="43">
        <v>2012</v>
      </c>
      <c r="C711" s="44" t="s">
        <v>240</v>
      </c>
      <c r="D711" s="44" t="s">
        <v>307</v>
      </c>
      <c r="E711" s="53" t="s">
        <v>286</v>
      </c>
      <c r="F711" s="53">
        <v>41196</v>
      </c>
      <c r="G711" s="44" t="s">
        <v>894</v>
      </c>
      <c r="H711" s="42">
        <v>10</v>
      </c>
      <c r="I711" s="44" t="s">
        <v>464</v>
      </c>
      <c r="P711" s="36"/>
    </row>
    <row r="712" spans="1:16" s="40" customFormat="1" ht="10.5" customHeight="1" outlineLevel="2">
      <c r="A712" s="42">
        <v>10</v>
      </c>
      <c r="B712" s="43">
        <v>2012</v>
      </c>
      <c r="C712" s="44" t="s">
        <v>240</v>
      </c>
      <c r="D712" s="44" t="s">
        <v>307</v>
      </c>
      <c r="E712" s="53" t="s">
        <v>286</v>
      </c>
      <c r="F712" s="53">
        <v>41196</v>
      </c>
      <c r="G712" s="44" t="s">
        <v>895</v>
      </c>
      <c r="H712" s="42">
        <v>3</v>
      </c>
      <c r="I712" s="44" t="s">
        <v>473</v>
      </c>
      <c r="J712" s="67"/>
      <c r="P712" s="36"/>
    </row>
    <row r="713" spans="1:16" s="52" customFormat="1" ht="10.5" customHeight="1" outlineLevel="2">
      <c r="A713" s="42">
        <v>10</v>
      </c>
      <c r="B713" s="43">
        <v>2012</v>
      </c>
      <c r="C713" s="44" t="s">
        <v>240</v>
      </c>
      <c r="D713" s="44" t="s">
        <v>307</v>
      </c>
      <c r="E713" s="53" t="s">
        <v>286</v>
      </c>
      <c r="F713" s="53">
        <v>41196</v>
      </c>
      <c r="G713" s="44" t="s">
        <v>896</v>
      </c>
      <c r="H713" s="42">
        <v>3</v>
      </c>
      <c r="I713" s="44" t="s">
        <v>247</v>
      </c>
      <c r="J713" s="67"/>
      <c r="L713" s="67"/>
      <c r="M713" s="67"/>
      <c r="P713" s="55"/>
    </row>
    <row r="714" spans="1:16" s="52" customFormat="1" ht="10.5" customHeight="1" outlineLevel="2">
      <c r="A714" s="36">
        <v>3</v>
      </c>
      <c r="B714" s="36">
        <v>2013</v>
      </c>
      <c r="C714" s="38" t="s">
        <v>240</v>
      </c>
      <c r="D714" s="45" t="s">
        <v>307</v>
      </c>
      <c r="E714" s="38" t="s">
        <v>290</v>
      </c>
      <c r="F714" s="45">
        <v>41336</v>
      </c>
      <c r="G714" s="38" t="s">
        <v>1011</v>
      </c>
      <c r="H714" s="36">
        <v>3</v>
      </c>
      <c r="I714" s="38" t="s">
        <v>91</v>
      </c>
      <c r="J714" s="67"/>
      <c r="K714" s="34"/>
      <c r="L714" s="67"/>
      <c r="M714" s="67"/>
      <c r="P714" s="55"/>
    </row>
    <row r="715" spans="1:16" s="40" customFormat="1" ht="10.5" customHeight="1" outlineLevel="2">
      <c r="A715" s="36">
        <v>3</v>
      </c>
      <c r="B715" s="36">
        <v>2013</v>
      </c>
      <c r="C715" s="38" t="s">
        <v>240</v>
      </c>
      <c r="D715" s="45" t="s">
        <v>307</v>
      </c>
      <c r="E715" s="38" t="s">
        <v>290</v>
      </c>
      <c r="F715" s="45">
        <v>41336</v>
      </c>
      <c r="G715" s="38" t="s">
        <v>63</v>
      </c>
      <c r="H715" s="36">
        <v>10</v>
      </c>
      <c r="I715" s="38" t="s">
        <v>86</v>
      </c>
      <c r="P715" s="36"/>
    </row>
    <row r="716" spans="1:16" s="40" customFormat="1" ht="10.5" customHeight="1" outlineLevel="2">
      <c r="A716" s="36">
        <v>3</v>
      </c>
      <c r="B716" s="36">
        <v>2013</v>
      </c>
      <c r="C716" s="38" t="s">
        <v>240</v>
      </c>
      <c r="D716" s="45" t="s">
        <v>307</v>
      </c>
      <c r="E716" s="38" t="s">
        <v>290</v>
      </c>
      <c r="F716" s="45">
        <v>41336</v>
      </c>
      <c r="G716" s="38" t="s">
        <v>515</v>
      </c>
      <c r="H716" s="36">
        <v>7</v>
      </c>
      <c r="I716" s="38" t="s">
        <v>363</v>
      </c>
      <c r="P716" s="36"/>
    </row>
    <row r="717" spans="1:16" s="40" customFormat="1" ht="10.5" customHeight="1" outlineLevel="2">
      <c r="A717" s="36">
        <v>5</v>
      </c>
      <c r="B717" s="36">
        <v>2013</v>
      </c>
      <c r="C717" s="45" t="s">
        <v>240</v>
      </c>
      <c r="D717" s="38" t="s">
        <v>307</v>
      </c>
      <c r="E717" s="38" t="s">
        <v>208</v>
      </c>
      <c r="F717" s="45">
        <v>41434</v>
      </c>
      <c r="G717" s="38" t="s">
        <v>894</v>
      </c>
      <c r="H717" s="36">
        <v>7</v>
      </c>
      <c r="I717" s="38" t="s">
        <v>802</v>
      </c>
      <c r="P717" s="36"/>
    </row>
    <row r="718" spans="1:16" s="40" customFormat="1" ht="10.5" customHeight="1" outlineLevel="2">
      <c r="A718" s="36">
        <v>5</v>
      </c>
      <c r="B718" s="36">
        <v>2013</v>
      </c>
      <c r="C718" s="45" t="s">
        <v>240</v>
      </c>
      <c r="D718" s="38" t="s">
        <v>307</v>
      </c>
      <c r="E718" s="38" t="s">
        <v>208</v>
      </c>
      <c r="F718" s="45">
        <v>41434</v>
      </c>
      <c r="G718" s="38" t="s">
        <v>1186</v>
      </c>
      <c r="H718" s="36">
        <v>7</v>
      </c>
      <c r="I718" s="38" t="s">
        <v>165</v>
      </c>
      <c r="P718" s="36"/>
    </row>
    <row r="719" spans="1:16" s="40" customFormat="1" ht="10.5" customHeight="1" outlineLevel="2">
      <c r="A719" s="36">
        <v>5</v>
      </c>
      <c r="B719" s="36">
        <v>2013</v>
      </c>
      <c r="C719" s="45" t="s">
        <v>240</v>
      </c>
      <c r="D719" s="38" t="s">
        <v>307</v>
      </c>
      <c r="E719" s="38" t="s">
        <v>208</v>
      </c>
      <c r="F719" s="45">
        <v>41434</v>
      </c>
      <c r="G719" s="38" t="s">
        <v>1187</v>
      </c>
      <c r="H719" s="36">
        <v>3</v>
      </c>
      <c r="I719" s="38" t="s">
        <v>174</v>
      </c>
      <c r="P719" s="36"/>
    </row>
    <row r="720" spans="1:16" s="40" customFormat="1" ht="10.5" customHeight="1" outlineLevel="2">
      <c r="A720" s="36">
        <v>5</v>
      </c>
      <c r="B720" s="36">
        <v>2013</v>
      </c>
      <c r="C720" s="45" t="s">
        <v>240</v>
      </c>
      <c r="D720" s="38" t="s">
        <v>307</v>
      </c>
      <c r="E720" s="38" t="s">
        <v>208</v>
      </c>
      <c r="F720" s="45">
        <v>41434</v>
      </c>
      <c r="G720" s="38" t="s">
        <v>895</v>
      </c>
      <c r="H720" s="36">
        <v>7</v>
      </c>
      <c r="I720" s="38" t="s">
        <v>810</v>
      </c>
      <c r="P720" s="36"/>
    </row>
    <row r="721" spans="1:16" s="40" customFormat="1" ht="10.5" customHeight="1" outlineLevel="2">
      <c r="A721" s="36">
        <v>10</v>
      </c>
      <c r="B721" s="37">
        <v>2013</v>
      </c>
      <c r="C721" s="38" t="s">
        <v>240</v>
      </c>
      <c r="D721" s="38" t="s">
        <v>307</v>
      </c>
      <c r="E721" s="45" t="s">
        <v>286</v>
      </c>
      <c r="F721" s="45">
        <v>41560</v>
      </c>
      <c r="G721" s="38" t="s">
        <v>1188</v>
      </c>
      <c r="H721" s="36">
        <v>7</v>
      </c>
      <c r="I721" s="38" t="s">
        <v>321</v>
      </c>
      <c r="P721" s="36"/>
    </row>
    <row r="722" spans="1:16" s="40" customFormat="1" ht="10.5" customHeight="1" outlineLevel="2">
      <c r="A722" s="36">
        <v>10</v>
      </c>
      <c r="B722" s="37">
        <v>2013</v>
      </c>
      <c r="C722" s="38" t="s">
        <v>240</v>
      </c>
      <c r="D722" s="38" t="s">
        <v>307</v>
      </c>
      <c r="E722" s="45" t="s">
        <v>286</v>
      </c>
      <c r="F722" s="45">
        <v>41560</v>
      </c>
      <c r="G722" s="38" t="s">
        <v>1189</v>
      </c>
      <c r="H722" s="36">
        <v>10</v>
      </c>
      <c r="I722" s="38" t="s">
        <v>73</v>
      </c>
      <c r="P722" s="36"/>
    </row>
    <row r="723" spans="1:16" s="52" customFormat="1" ht="10.5" customHeight="1" outlineLevel="2">
      <c r="A723" s="36">
        <v>10</v>
      </c>
      <c r="B723" s="37">
        <v>2013</v>
      </c>
      <c r="C723" s="38" t="s">
        <v>240</v>
      </c>
      <c r="D723" s="38" t="s">
        <v>307</v>
      </c>
      <c r="E723" s="45" t="s">
        <v>286</v>
      </c>
      <c r="F723" s="45">
        <v>41560</v>
      </c>
      <c r="G723" s="38" t="s">
        <v>1190</v>
      </c>
      <c r="H723" s="36">
        <v>7</v>
      </c>
      <c r="I723" s="38" t="s">
        <v>316</v>
      </c>
      <c r="J723" s="67"/>
      <c r="K723" s="34"/>
      <c r="L723" s="67"/>
      <c r="M723" s="67"/>
      <c r="P723" s="55"/>
    </row>
    <row r="724" spans="1:16" s="67" customFormat="1" ht="10.5" customHeight="1" outlineLevel="2">
      <c r="A724" s="36">
        <v>10</v>
      </c>
      <c r="B724" s="37">
        <v>2013</v>
      </c>
      <c r="C724" s="38" t="s">
        <v>240</v>
      </c>
      <c r="D724" s="38" t="s">
        <v>307</v>
      </c>
      <c r="E724" s="45" t="s">
        <v>286</v>
      </c>
      <c r="F724" s="45">
        <v>41560</v>
      </c>
      <c r="G724" s="38" t="s">
        <v>1191</v>
      </c>
      <c r="H724" s="36">
        <v>3</v>
      </c>
      <c r="I724" s="38" t="s">
        <v>16</v>
      </c>
      <c r="K724" s="48"/>
      <c r="P724" s="76"/>
    </row>
    <row r="725" spans="1:16" s="67" customFormat="1" ht="10.5" customHeight="1" outlineLevel="2">
      <c r="A725" s="36">
        <v>10</v>
      </c>
      <c r="B725" s="37">
        <v>2013</v>
      </c>
      <c r="C725" s="38" t="s">
        <v>240</v>
      </c>
      <c r="D725" s="38" t="s">
        <v>307</v>
      </c>
      <c r="E725" s="45" t="s">
        <v>286</v>
      </c>
      <c r="F725" s="45">
        <v>41560</v>
      </c>
      <c r="G725" s="38" t="s">
        <v>1192</v>
      </c>
      <c r="H725" s="36">
        <v>10</v>
      </c>
      <c r="I725" s="38" t="s">
        <v>319</v>
      </c>
      <c r="K725" s="48"/>
      <c r="P725" s="76"/>
    </row>
    <row r="726" spans="1:16" s="67" customFormat="1" ht="10.5" customHeight="1" outlineLevel="2">
      <c r="A726" s="29">
        <v>3</v>
      </c>
      <c r="B726" s="30">
        <v>2014</v>
      </c>
      <c r="C726" s="31" t="s">
        <v>240</v>
      </c>
      <c r="D726" s="32" t="s">
        <v>307</v>
      </c>
      <c r="E726" s="98" t="s">
        <v>290</v>
      </c>
      <c r="F726" s="98">
        <v>41700</v>
      </c>
      <c r="G726" s="31" t="s">
        <v>779</v>
      </c>
      <c r="H726" s="29">
        <v>7</v>
      </c>
      <c r="I726" s="62" t="s">
        <v>365</v>
      </c>
      <c r="K726" s="48"/>
      <c r="P726" s="76"/>
    </row>
    <row r="727" spans="1:16" s="67" customFormat="1" ht="10.5" customHeight="1" outlineLevel="2">
      <c r="A727" s="29">
        <v>3</v>
      </c>
      <c r="B727" s="30">
        <v>2014</v>
      </c>
      <c r="C727" s="31" t="s">
        <v>240</v>
      </c>
      <c r="D727" s="32" t="s">
        <v>307</v>
      </c>
      <c r="E727" s="98" t="s">
        <v>290</v>
      </c>
      <c r="F727" s="98">
        <v>41700</v>
      </c>
      <c r="G727" s="31" t="s">
        <v>1367</v>
      </c>
      <c r="H727" s="29">
        <v>7</v>
      </c>
      <c r="I727" s="62" t="s">
        <v>11</v>
      </c>
      <c r="K727" s="48"/>
      <c r="P727" s="76"/>
    </row>
    <row r="728" spans="1:16" s="67" customFormat="1" ht="10.5" customHeight="1" outlineLevel="2">
      <c r="A728" s="29">
        <v>3</v>
      </c>
      <c r="B728" s="30">
        <v>2014</v>
      </c>
      <c r="C728" s="31" t="s">
        <v>240</v>
      </c>
      <c r="D728" s="32" t="s">
        <v>307</v>
      </c>
      <c r="E728" s="98" t="s">
        <v>290</v>
      </c>
      <c r="F728" s="98">
        <v>41700</v>
      </c>
      <c r="G728" s="31" t="s">
        <v>894</v>
      </c>
      <c r="H728" s="29">
        <v>7</v>
      </c>
      <c r="I728" s="62" t="s">
        <v>516</v>
      </c>
      <c r="K728" s="34"/>
      <c r="P728" s="76"/>
    </row>
    <row r="729" spans="1:16" s="67" customFormat="1" ht="10.5" customHeight="1" outlineLevel="2">
      <c r="A729" s="29">
        <v>3</v>
      </c>
      <c r="B729" s="30">
        <v>2014</v>
      </c>
      <c r="C729" s="31" t="s">
        <v>240</v>
      </c>
      <c r="D729" s="32" t="s">
        <v>307</v>
      </c>
      <c r="E729" s="98" t="s">
        <v>290</v>
      </c>
      <c r="F729" s="98">
        <v>41700</v>
      </c>
      <c r="G729" s="31" t="s">
        <v>1368</v>
      </c>
      <c r="H729" s="29">
        <v>3</v>
      </c>
      <c r="I729" s="62" t="s">
        <v>90</v>
      </c>
      <c r="K729" s="34"/>
      <c r="P729" s="76"/>
    </row>
    <row r="730" spans="1:16" s="67" customFormat="1" ht="10.5" customHeight="1" outlineLevel="2">
      <c r="A730" s="29">
        <v>3</v>
      </c>
      <c r="B730" s="30">
        <v>2014</v>
      </c>
      <c r="C730" s="31" t="s">
        <v>240</v>
      </c>
      <c r="D730" s="32" t="s">
        <v>307</v>
      </c>
      <c r="E730" s="98" t="s">
        <v>290</v>
      </c>
      <c r="F730" s="98">
        <v>41700</v>
      </c>
      <c r="G730" s="31" t="s">
        <v>1187</v>
      </c>
      <c r="H730" s="29">
        <v>3</v>
      </c>
      <c r="I730" s="62" t="s">
        <v>357</v>
      </c>
      <c r="K730" s="52"/>
      <c r="P730" s="76"/>
    </row>
    <row r="731" spans="1:16" s="40" customFormat="1" ht="10.5" customHeight="1" outlineLevel="2">
      <c r="A731" s="29">
        <v>3</v>
      </c>
      <c r="B731" s="30">
        <v>2014</v>
      </c>
      <c r="C731" s="31" t="s">
        <v>240</v>
      </c>
      <c r="D731" s="32" t="s">
        <v>307</v>
      </c>
      <c r="E731" s="98" t="s">
        <v>290</v>
      </c>
      <c r="F731" s="98">
        <v>41700</v>
      </c>
      <c r="G731" s="31" t="s">
        <v>895</v>
      </c>
      <c r="H731" s="29">
        <v>3</v>
      </c>
      <c r="I731" s="62" t="s">
        <v>511</v>
      </c>
      <c r="J731" s="58"/>
      <c r="P731" s="36"/>
    </row>
    <row r="732" spans="1:16" s="67" customFormat="1" ht="10.5" customHeight="1" outlineLevel="2">
      <c r="A732" s="29">
        <v>6</v>
      </c>
      <c r="B732" s="30">
        <v>2014</v>
      </c>
      <c r="C732" s="31" t="s">
        <v>240</v>
      </c>
      <c r="D732" s="31" t="s">
        <v>307</v>
      </c>
      <c r="E732" s="98" t="s">
        <v>208</v>
      </c>
      <c r="F732" s="98">
        <v>41797</v>
      </c>
      <c r="G732" s="31" t="s">
        <v>1523</v>
      </c>
      <c r="H732" s="126">
        <v>7</v>
      </c>
      <c r="I732" s="127" t="s">
        <v>374</v>
      </c>
      <c r="J732" s="52"/>
      <c r="K732" s="52"/>
      <c r="P732" s="76"/>
    </row>
    <row r="733" spans="1:16" s="67" customFormat="1" ht="10.5" customHeight="1" outlineLevel="2">
      <c r="A733" s="29">
        <v>6</v>
      </c>
      <c r="B733" s="30">
        <v>2014</v>
      </c>
      <c r="C733" s="31" t="s">
        <v>240</v>
      </c>
      <c r="D733" s="31" t="s">
        <v>307</v>
      </c>
      <c r="E733" s="98" t="s">
        <v>208</v>
      </c>
      <c r="F733" s="98">
        <v>41797</v>
      </c>
      <c r="G733" s="31" t="s">
        <v>1524</v>
      </c>
      <c r="H733" s="126">
        <v>7</v>
      </c>
      <c r="I733" s="127" t="s">
        <v>802</v>
      </c>
      <c r="J733" s="52"/>
      <c r="K733" s="48"/>
      <c r="P733" s="76"/>
    </row>
    <row r="734" spans="1:16" s="62" customFormat="1" ht="10.5" customHeight="1" outlineLevel="2">
      <c r="A734" s="29">
        <v>6</v>
      </c>
      <c r="B734" s="30">
        <v>2014</v>
      </c>
      <c r="C734" s="31" t="s">
        <v>240</v>
      </c>
      <c r="D734" s="31" t="s">
        <v>307</v>
      </c>
      <c r="E734" s="98" t="s">
        <v>208</v>
      </c>
      <c r="F734" s="98">
        <v>41797</v>
      </c>
      <c r="G734" s="31" t="s">
        <v>1525</v>
      </c>
      <c r="H734" s="126">
        <v>3</v>
      </c>
      <c r="I734" s="127" t="s">
        <v>174</v>
      </c>
      <c r="P734" s="29"/>
    </row>
    <row r="735" spans="1:16" s="62" customFormat="1" ht="10.5" customHeight="1" outlineLevel="2">
      <c r="A735" s="29">
        <v>10</v>
      </c>
      <c r="B735" s="29">
        <v>2014</v>
      </c>
      <c r="C735" s="31" t="s">
        <v>240</v>
      </c>
      <c r="D735" s="98" t="s">
        <v>307</v>
      </c>
      <c r="E735" s="31" t="s">
        <v>286</v>
      </c>
      <c r="F735" s="131">
        <v>41924</v>
      </c>
      <c r="G735" s="31" t="s">
        <v>1649</v>
      </c>
      <c r="H735" s="29">
        <v>7</v>
      </c>
      <c r="I735" s="62" t="s">
        <v>373</v>
      </c>
      <c r="P735" s="29"/>
    </row>
    <row r="736" spans="1:16" s="62" customFormat="1" ht="10.5" customHeight="1" outlineLevel="2">
      <c r="A736" s="29">
        <v>10</v>
      </c>
      <c r="B736" s="29">
        <v>2014</v>
      </c>
      <c r="C736" s="31" t="s">
        <v>240</v>
      </c>
      <c r="D736" s="98" t="s">
        <v>307</v>
      </c>
      <c r="E736" s="31" t="s">
        <v>286</v>
      </c>
      <c r="F736" s="131">
        <v>41924</v>
      </c>
      <c r="G736" s="31" t="s">
        <v>1650</v>
      </c>
      <c r="H736" s="29">
        <v>3</v>
      </c>
      <c r="I736" s="62" t="s">
        <v>41</v>
      </c>
      <c r="P736" s="29"/>
    </row>
    <row r="737" spans="1:16" s="67" customFormat="1" ht="10.5" customHeight="1" outlineLevel="2">
      <c r="A737" s="29">
        <v>10</v>
      </c>
      <c r="B737" s="29">
        <v>2014</v>
      </c>
      <c r="C737" s="31" t="s">
        <v>240</v>
      </c>
      <c r="D737" s="98" t="s">
        <v>307</v>
      </c>
      <c r="E737" s="31" t="s">
        <v>286</v>
      </c>
      <c r="F737" s="131">
        <v>41924</v>
      </c>
      <c r="G737" s="31" t="s">
        <v>1651</v>
      </c>
      <c r="H737" s="29">
        <v>3</v>
      </c>
      <c r="I737" s="62" t="s">
        <v>459</v>
      </c>
      <c r="J737" s="52"/>
      <c r="K737" s="48"/>
      <c r="P737" s="76"/>
    </row>
    <row r="738" spans="1:16" s="67" customFormat="1" ht="10.5" customHeight="1" outlineLevel="2">
      <c r="A738" s="29">
        <v>10</v>
      </c>
      <c r="B738" s="29">
        <v>2014</v>
      </c>
      <c r="C738" s="31" t="s">
        <v>240</v>
      </c>
      <c r="D738" s="98" t="s">
        <v>307</v>
      </c>
      <c r="E738" s="31" t="s">
        <v>286</v>
      </c>
      <c r="F738" s="131">
        <v>41924</v>
      </c>
      <c r="G738" s="31" t="s">
        <v>1652</v>
      </c>
      <c r="H738" s="29">
        <v>7</v>
      </c>
      <c r="I738" s="62" t="s">
        <v>72</v>
      </c>
      <c r="J738" s="52"/>
      <c r="K738" s="59"/>
      <c r="P738" s="76"/>
    </row>
    <row r="739" spans="1:16" s="67" customFormat="1" ht="10.5" customHeight="1" outlineLevel="2">
      <c r="A739" s="29">
        <v>10</v>
      </c>
      <c r="B739" s="29">
        <v>2014</v>
      </c>
      <c r="C739" s="31" t="s">
        <v>240</v>
      </c>
      <c r="D739" s="98" t="s">
        <v>307</v>
      </c>
      <c r="E739" s="31" t="s">
        <v>286</v>
      </c>
      <c r="F739" s="131">
        <v>41924</v>
      </c>
      <c r="G739" s="31" t="s">
        <v>1653</v>
      </c>
      <c r="H739" s="29">
        <v>10</v>
      </c>
      <c r="I739" s="62" t="s">
        <v>453</v>
      </c>
      <c r="J739" s="52"/>
      <c r="K739" s="48"/>
      <c r="P739" s="76"/>
    </row>
    <row r="740" spans="1:16" s="67" customFormat="1" ht="10.5" customHeight="1" outlineLevel="2">
      <c r="A740" s="29">
        <v>10</v>
      </c>
      <c r="B740" s="29">
        <v>2014</v>
      </c>
      <c r="C740" s="31" t="s">
        <v>240</v>
      </c>
      <c r="D740" s="98" t="s">
        <v>307</v>
      </c>
      <c r="E740" s="31" t="s">
        <v>266</v>
      </c>
      <c r="F740" s="131">
        <v>41938</v>
      </c>
      <c r="G740" s="31" t="s">
        <v>779</v>
      </c>
      <c r="H740" s="29">
        <v>10</v>
      </c>
      <c r="I740" s="62" t="s">
        <v>267</v>
      </c>
      <c r="J740" s="52"/>
      <c r="K740" s="48"/>
      <c r="P740" s="76"/>
    </row>
    <row r="741" spans="1:16" s="67" customFormat="1" ht="10.5" customHeight="1" outlineLevel="2">
      <c r="A741" s="29">
        <v>11</v>
      </c>
      <c r="B741" s="29">
        <v>2014</v>
      </c>
      <c r="C741" s="31" t="s">
        <v>240</v>
      </c>
      <c r="D741" s="98" t="s">
        <v>307</v>
      </c>
      <c r="E741" s="31" t="s">
        <v>264</v>
      </c>
      <c r="F741" s="131">
        <v>41958</v>
      </c>
      <c r="G741" s="31" t="s">
        <v>779</v>
      </c>
      <c r="H741" s="29">
        <v>10</v>
      </c>
      <c r="I741" s="62" t="s">
        <v>267</v>
      </c>
      <c r="J741" s="52"/>
      <c r="K741" s="48"/>
      <c r="P741" s="76"/>
    </row>
    <row r="742" spans="1:16" s="67" customFormat="1" ht="10.5" customHeight="1" outlineLevel="2">
      <c r="A742" s="29">
        <v>11</v>
      </c>
      <c r="B742" s="29">
        <v>2014</v>
      </c>
      <c r="C742" s="31" t="s">
        <v>240</v>
      </c>
      <c r="D742" s="98" t="s">
        <v>307</v>
      </c>
      <c r="E742" s="31" t="s">
        <v>264</v>
      </c>
      <c r="F742" s="131">
        <v>41958</v>
      </c>
      <c r="G742" s="31" t="s">
        <v>1710</v>
      </c>
      <c r="H742" s="29">
        <v>10</v>
      </c>
      <c r="I742" s="62" t="s">
        <v>327</v>
      </c>
      <c r="J742" s="52"/>
      <c r="K742" s="48"/>
      <c r="P742" s="76"/>
    </row>
    <row r="743" spans="1:16" s="67" customFormat="1" ht="10.5" customHeight="1" outlineLevel="1">
      <c r="A743" s="29"/>
      <c r="B743" s="29"/>
      <c r="C743" s="31"/>
      <c r="D743" s="98" t="s">
        <v>224</v>
      </c>
      <c r="E743" s="31"/>
      <c r="F743" s="131"/>
      <c r="G743" s="31"/>
      <c r="H743" s="29">
        <f>SUBTOTAL(9,H704:H742)</f>
        <v>271</v>
      </c>
      <c r="I743" s="62"/>
      <c r="J743" s="52"/>
      <c r="K743" s="48"/>
      <c r="P743" s="76"/>
    </row>
    <row r="744" spans="1:16" s="67" customFormat="1" ht="10.5" customHeight="1" outlineLevel="2">
      <c r="A744" s="153">
        <v>3</v>
      </c>
      <c r="B744" s="43">
        <v>2012</v>
      </c>
      <c r="C744" s="44" t="s">
        <v>240</v>
      </c>
      <c r="D744" s="44" t="s">
        <v>227</v>
      </c>
      <c r="E744" s="53" t="s">
        <v>290</v>
      </c>
      <c r="F744" s="53">
        <v>40972</v>
      </c>
      <c r="G744" s="44" t="s">
        <v>522</v>
      </c>
      <c r="H744" s="42">
        <v>7</v>
      </c>
      <c r="I744" s="44" t="s">
        <v>15</v>
      </c>
      <c r="J744" s="52"/>
      <c r="K744" s="48"/>
      <c r="P744" s="76"/>
    </row>
    <row r="745" spans="1:16" s="67" customFormat="1" ht="10.5" customHeight="1" outlineLevel="2">
      <c r="A745" s="42">
        <v>3</v>
      </c>
      <c r="B745" s="43">
        <v>2012</v>
      </c>
      <c r="C745" s="44" t="s">
        <v>240</v>
      </c>
      <c r="D745" s="44" t="s">
        <v>227</v>
      </c>
      <c r="E745" s="53" t="s">
        <v>290</v>
      </c>
      <c r="F745" s="53">
        <v>40972</v>
      </c>
      <c r="G745" s="44" t="s">
        <v>517</v>
      </c>
      <c r="H745" s="42">
        <v>10</v>
      </c>
      <c r="I745" s="44" t="s">
        <v>384</v>
      </c>
      <c r="J745" s="52"/>
      <c r="K745" s="48"/>
      <c r="P745" s="76"/>
    </row>
    <row r="746" spans="1:16" s="67" customFormat="1" ht="10.5" customHeight="1" outlineLevel="2">
      <c r="A746" s="42">
        <v>3</v>
      </c>
      <c r="B746" s="43">
        <v>2012</v>
      </c>
      <c r="C746" s="44" t="s">
        <v>240</v>
      </c>
      <c r="D746" s="44" t="s">
        <v>227</v>
      </c>
      <c r="E746" s="53" t="s">
        <v>290</v>
      </c>
      <c r="F746" s="53">
        <v>40972</v>
      </c>
      <c r="G746" s="44" t="s">
        <v>518</v>
      </c>
      <c r="H746" s="42">
        <v>7</v>
      </c>
      <c r="I746" s="44" t="s">
        <v>88</v>
      </c>
      <c r="J746" s="34"/>
      <c r="K746" s="60"/>
      <c r="P746" s="76"/>
    </row>
    <row r="747" spans="1:16" s="67" customFormat="1" ht="10.5" customHeight="1" outlineLevel="2">
      <c r="A747" s="42">
        <v>3</v>
      </c>
      <c r="B747" s="43">
        <v>2012</v>
      </c>
      <c r="C747" s="44" t="s">
        <v>240</v>
      </c>
      <c r="D747" s="44" t="s">
        <v>227</v>
      </c>
      <c r="E747" s="53" t="s">
        <v>290</v>
      </c>
      <c r="F747" s="53">
        <v>40972</v>
      </c>
      <c r="G747" s="44" t="s">
        <v>519</v>
      </c>
      <c r="H747" s="42">
        <v>3</v>
      </c>
      <c r="I747" s="44" t="s">
        <v>291</v>
      </c>
      <c r="J747" s="34"/>
      <c r="K747" s="59"/>
      <c r="P747" s="76"/>
    </row>
    <row r="748" spans="1:16" s="62" customFormat="1" ht="10.5" customHeight="1" outlineLevel="2">
      <c r="A748" s="42">
        <v>3</v>
      </c>
      <c r="B748" s="43">
        <v>2012</v>
      </c>
      <c r="C748" s="44" t="s">
        <v>240</v>
      </c>
      <c r="D748" s="44" t="s">
        <v>227</v>
      </c>
      <c r="E748" s="53" t="s">
        <v>290</v>
      </c>
      <c r="F748" s="53">
        <v>40972</v>
      </c>
      <c r="G748" s="44" t="s">
        <v>520</v>
      </c>
      <c r="H748" s="42">
        <v>3</v>
      </c>
      <c r="I748" s="44" t="s">
        <v>253</v>
      </c>
      <c r="P748" s="29"/>
    </row>
    <row r="749" spans="1:16" s="67" customFormat="1" ht="10.5" customHeight="1" outlineLevel="2">
      <c r="A749" s="42">
        <v>3</v>
      </c>
      <c r="B749" s="43">
        <v>2012</v>
      </c>
      <c r="C749" s="44" t="s">
        <v>240</v>
      </c>
      <c r="D749" s="44" t="s">
        <v>227</v>
      </c>
      <c r="E749" s="53" t="s">
        <v>290</v>
      </c>
      <c r="F749" s="53">
        <v>40972</v>
      </c>
      <c r="G749" s="44" t="s">
        <v>521</v>
      </c>
      <c r="H749" s="42">
        <v>10</v>
      </c>
      <c r="I749" s="44" t="s">
        <v>14</v>
      </c>
      <c r="J749" s="34"/>
      <c r="K749" s="52"/>
      <c r="P749" s="76"/>
    </row>
    <row r="750" spans="1:16" s="67" customFormat="1" ht="10.5" customHeight="1" outlineLevel="2">
      <c r="A750" s="42">
        <v>3</v>
      </c>
      <c r="B750" s="43">
        <v>2012</v>
      </c>
      <c r="C750" s="44" t="s">
        <v>240</v>
      </c>
      <c r="D750" s="44" t="s">
        <v>227</v>
      </c>
      <c r="E750" s="53" t="s">
        <v>246</v>
      </c>
      <c r="F750" s="53">
        <v>40986</v>
      </c>
      <c r="G750" s="44" t="s">
        <v>745</v>
      </c>
      <c r="H750" s="42">
        <v>5</v>
      </c>
      <c r="I750" s="44" t="s">
        <v>267</v>
      </c>
      <c r="J750" s="34"/>
      <c r="K750" s="52"/>
      <c r="L750" s="48"/>
      <c r="M750" s="48"/>
      <c r="P750" s="76"/>
    </row>
    <row r="751" spans="1:16" s="67" customFormat="1" ht="10.5" customHeight="1" outlineLevel="2">
      <c r="A751" s="42">
        <v>3</v>
      </c>
      <c r="B751" s="43">
        <v>2012</v>
      </c>
      <c r="C751" s="44" t="s">
        <v>240</v>
      </c>
      <c r="D751" s="44" t="s">
        <v>227</v>
      </c>
      <c r="E751" s="53" t="s">
        <v>246</v>
      </c>
      <c r="F751" s="53">
        <v>40986</v>
      </c>
      <c r="G751" s="44" t="s">
        <v>744</v>
      </c>
      <c r="H751" s="42">
        <v>5</v>
      </c>
      <c r="I751" s="44" t="s">
        <v>241</v>
      </c>
      <c r="J751" s="40"/>
      <c r="K751" s="34"/>
      <c r="P751" s="76"/>
    </row>
    <row r="752" spans="1:16" s="67" customFormat="1" ht="10.5" customHeight="1" outlineLevel="2">
      <c r="A752" s="42">
        <v>5</v>
      </c>
      <c r="B752" s="129">
        <v>2012</v>
      </c>
      <c r="C752" s="124" t="s">
        <v>240</v>
      </c>
      <c r="D752" s="124" t="s">
        <v>227</v>
      </c>
      <c r="E752" s="124" t="s">
        <v>208</v>
      </c>
      <c r="F752" s="133">
        <v>41049</v>
      </c>
      <c r="G752" s="134" t="s">
        <v>781</v>
      </c>
      <c r="H752" s="129">
        <v>3</v>
      </c>
      <c r="I752" s="124" t="s">
        <v>376</v>
      </c>
      <c r="J752" s="40"/>
      <c r="K752" s="34"/>
      <c r="P752" s="76"/>
    </row>
    <row r="753" spans="1:16" s="67" customFormat="1" ht="10.5" customHeight="1" outlineLevel="2">
      <c r="A753" s="42">
        <v>10</v>
      </c>
      <c r="B753" s="43">
        <v>2012</v>
      </c>
      <c r="C753" s="44" t="s">
        <v>240</v>
      </c>
      <c r="D753" s="44" t="s">
        <v>227</v>
      </c>
      <c r="E753" s="53" t="s">
        <v>286</v>
      </c>
      <c r="F753" s="53">
        <v>41196</v>
      </c>
      <c r="G753" s="44" t="s">
        <v>897</v>
      </c>
      <c r="H753" s="42">
        <v>7</v>
      </c>
      <c r="I753" s="44" t="s">
        <v>323</v>
      </c>
      <c r="J753" s="40"/>
      <c r="K753" s="34"/>
      <c r="P753" s="76"/>
    </row>
    <row r="754" spans="1:16" s="67" customFormat="1" ht="10.5" customHeight="1" outlineLevel="2">
      <c r="A754" s="42">
        <v>10</v>
      </c>
      <c r="B754" s="43">
        <v>2012</v>
      </c>
      <c r="C754" s="44" t="s">
        <v>240</v>
      </c>
      <c r="D754" s="44" t="s">
        <v>227</v>
      </c>
      <c r="E754" s="53" t="s">
        <v>286</v>
      </c>
      <c r="F754" s="53">
        <v>41196</v>
      </c>
      <c r="G754" s="44" t="s">
        <v>898</v>
      </c>
      <c r="H754" s="42">
        <v>10</v>
      </c>
      <c r="I754" s="44" t="s">
        <v>899</v>
      </c>
      <c r="K754" s="69"/>
      <c r="P754" s="76"/>
    </row>
    <row r="755" spans="1:16" s="67" customFormat="1" ht="10.5" customHeight="1" outlineLevel="2">
      <c r="A755" s="42">
        <v>10</v>
      </c>
      <c r="B755" s="43">
        <v>2012</v>
      </c>
      <c r="C755" s="44" t="s">
        <v>240</v>
      </c>
      <c r="D755" s="44" t="s">
        <v>227</v>
      </c>
      <c r="E755" s="53" t="s">
        <v>286</v>
      </c>
      <c r="F755" s="53">
        <v>41196</v>
      </c>
      <c r="G755" s="44" t="s">
        <v>900</v>
      </c>
      <c r="H755" s="42">
        <v>0</v>
      </c>
      <c r="I755" s="44" t="s">
        <v>901</v>
      </c>
      <c r="K755" s="52"/>
      <c r="P755" s="76"/>
    </row>
    <row r="756" spans="1:16" s="40" customFormat="1" ht="10.5" customHeight="1" outlineLevel="2">
      <c r="A756" s="42">
        <v>10</v>
      </c>
      <c r="B756" s="43">
        <v>2012</v>
      </c>
      <c r="C756" s="44" t="s">
        <v>240</v>
      </c>
      <c r="D756" s="44" t="s">
        <v>227</v>
      </c>
      <c r="E756" s="53" t="s">
        <v>286</v>
      </c>
      <c r="F756" s="53">
        <v>41196</v>
      </c>
      <c r="G756" s="44" t="s">
        <v>902</v>
      </c>
      <c r="H756" s="42">
        <v>0</v>
      </c>
      <c r="I756" s="44" t="s">
        <v>903</v>
      </c>
      <c r="J756" s="67"/>
      <c r="P756" s="36"/>
    </row>
    <row r="757" spans="1:16" s="40" customFormat="1" ht="10.5" customHeight="1" outlineLevel="2">
      <c r="A757" s="42">
        <v>10</v>
      </c>
      <c r="B757" s="43">
        <v>2012</v>
      </c>
      <c r="C757" s="44" t="s">
        <v>240</v>
      </c>
      <c r="D757" s="44" t="s">
        <v>227</v>
      </c>
      <c r="E757" s="53" t="s">
        <v>286</v>
      </c>
      <c r="F757" s="53">
        <v>41196</v>
      </c>
      <c r="G757" s="44" t="s">
        <v>849</v>
      </c>
      <c r="H757" s="42">
        <v>0</v>
      </c>
      <c r="I757" s="44" t="s">
        <v>904</v>
      </c>
      <c r="J757" s="67"/>
      <c r="P757" s="36"/>
    </row>
    <row r="758" spans="1:16" s="40" customFormat="1" ht="10.5" customHeight="1" outlineLevel="2">
      <c r="A758" s="42">
        <v>5</v>
      </c>
      <c r="B758" s="129">
        <v>2012</v>
      </c>
      <c r="C758" s="124" t="s">
        <v>240</v>
      </c>
      <c r="D758" s="124" t="s">
        <v>782</v>
      </c>
      <c r="E758" s="124" t="s">
        <v>208</v>
      </c>
      <c r="F758" s="133">
        <v>41049</v>
      </c>
      <c r="G758" s="134" t="s">
        <v>783</v>
      </c>
      <c r="H758" s="129">
        <v>7</v>
      </c>
      <c r="I758" s="124" t="s">
        <v>182</v>
      </c>
      <c r="P758" s="36"/>
    </row>
    <row r="759" spans="1:16" s="67" customFormat="1" ht="10.5" customHeight="1" outlineLevel="2">
      <c r="A759" s="42">
        <v>5</v>
      </c>
      <c r="B759" s="129">
        <v>2012</v>
      </c>
      <c r="C759" s="124" t="s">
        <v>240</v>
      </c>
      <c r="D759" s="124" t="s">
        <v>782</v>
      </c>
      <c r="E759" s="124" t="s">
        <v>811</v>
      </c>
      <c r="F759" s="133">
        <v>41055</v>
      </c>
      <c r="G759" s="134" t="s">
        <v>783</v>
      </c>
      <c r="H759" s="129">
        <v>5</v>
      </c>
      <c r="I759" s="124" t="s">
        <v>822</v>
      </c>
      <c r="K759" s="60"/>
      <c r="P759" s="76"/>
    </row>
    <row r="760" spans="1:16" s="67" customFormat="1" ht="10.5" customHeight="1" outlineLevel="2">
      <c r="A760" s="36">
        <v>3</v>
      </c>
      <c r="B760" s="36">
        <v>2013</v>
      </c>
      <c r="C760" s="38" t="s">
        <v>240</v>
      </c>
      <c r="D760" s="45" t="s">
        <v>227</v>
      </c>
      <c r="E760" s="38" t="s">
        <v>290</v>
      </c>
      <c r="F760" s="45">
        <v>41336</v>
      </c>
      <c r="G760" s="38" t="s">
        <v>518</v>
      </c>
      <c r="H760" s="36">
        <v>10</v>
      </c>
      <c r="I760" s="38" t="s">
        <v>384</v>
      </c>
      <c r="K760" s="52"/>
      <c r="L760" s="48"/>
      <c r="M760" s="48"/>
      <c r="P760" s="76"/>
    </row>
    <row r="761" spans="1:16" s="67" customFormat="1" ht="10.5" customHeight="1" outlineLevel="2">
      <c r="A761" s="36">
        <v>3</v>
      </c>
      <c r="B761" s="36">
        <v>2013</v>
      </c>
      <c r="C761" s="38" t="s">
        <v>240</v>
      </c>
      <c r="D761" s="45" t="s">
        <v>227</v>
      </c>
      <c r="E761" s="38" t="s">
        <v>290</v>
      </c>
      <c r="F761" s="45">
        <v>41336</v>
      </c>
      <c r="G761" s="38" t="s">
        <v>517</v>
      </c>
      <c r="H761" s="36">
        <v>7</v>
      </c>
      <c r="I761" s="38" t="s">
        <v>88</v>
      </c>
      <c r="K761" s="52"/>
      <c r="L761" s="48"/>
      <c r="M761" s="48"/>
      <c r="P761" s="76"/>
    </row>
    <row r="762" spans="1:16" s="67" customFormat="1" ht="10.5" customHeight="1" outlineLevel="2">
      <c r="A762" s="36">
        <v>3</v>
      </c>
      <c r="B762" s="36">
        <v>2013</v>
      </c>
      <c r="C762" s="38" t="s">
        <v>240</v>
      </c>
      <c r="D762" s="45" t="s">
        <v>227</v>
      </c>
      <c r="E762" s="38" t="s">
        <v>290</v>
      </c>
      <c r="F762" s="45">
        <v>41336</v>
      </c>
      <c r="G762" s="38" t="s">
        <v>392</v>
      </c>
      <c r="H762" s="36">
        <v>7</v>
      </c>
      <c r="I762" s="38" t="s">
        <v>283</v>
      </c>
      <c r="K762" s="52"/>
      <c r="L762" s="48"/>
      <c r="M762" s="48"/>
      <c r="P762" s="76"/>
    </row>
    <row r="763" spans="1:16" s="67" customFormat="1" ht="10.5" customHeight="1" outlineLevel="2">
      <c r="A763" s="36">
        <v>3</v>
      </c>
      <c r="B763" s="36">
        <v>2013</v>
      </c>
      <c r="C763" s="38" t="s">
        <v>240</v>
      </c>
      <c r="D763" s="45" t="s">
        <v>227</v>
      </c>
      <c r="E763" s="38" t="s">
        <v>290</v>
      </c>
      <c r="F763" s="45">
        <v>41336</v>
      </c>
      <c r="G763" s="38" t="s">
        <v>1012</v>
      </c>
      <c r="H763" s="36">
        <v>7</v>
      </c>
      <c r="I763" s="38" t="s">
        <v>31</v>
      </c>
      <c r="K763" s="52"/>
      <c r="L763" s="48"/>
      <c r="M763" s="48"/>
      <c r="P763" s="76"/>
    </row>
    <row r="764" spans="1:16" s="67" customFormat="1" ht="10.5" customHeight="1" outlineLevel="2">
      <c r="A764" s="36">
        <v>3</v>
      </c>
      <c r="B764" s="36">
        <v>2013</v>
      </c>
      <c r="C764" s="38" t="s">
        <v>240</v>
      </c>
      <c r="D764" s="45" t="s">
        <v>227</v>
      </c>
      <c r="E764" s="38" t="s">
        <v>246</v>
      </c>
      <c r="F764" s="45">
        <v>41350</v>
      </c>
      <c r="G764" s="38" t="s">
        <v>1043</v>
      </c>
      <c r="H764" s="36">
        <v>5</v>
      </c>
      <c r="I764" s="38" t="s">
        <v>241</v>
      </c>
      <c r="J764" s="58"/>
      <c r="K764" s="52"/>
      <c r="P764" s="76"/>
    </row>
    <row r="765" spans="1:16" s="67" customFormat="1" ht="10.5" customHeight="1" outlineLevel="2">
      <c r="A765" s="36">
        <v>5</v>
      </c>
      <c r="B765" s="36">
        <v>2013</v>
      </c>
      <c r="C765" s="45" t="s">
        <v>240</v>
      </c>
      <c r="D765" s="38" t="s">
        <v>227</v>
      </c>
      <c r="E765" s="38" t="s">
        <v>208</v>
      </c>
      <c r="F765" s="45">
        <v>41434</v>
      </c>
      <c r="G765" s="38" t="s">
        <v>1193</v>
      </c>
      <c r="H765" s="36">
        <v>3</v>
      </c>
      <c r="I765" s="38" t="s">
        <v>133</v>
      </c>
      <c r="J765" s="58"/>
      <c r="K765" s="52"/>
      <c r="P765" s="76"/>
    </row>
    <row r="766" spans="1:16" s="67" customFormat="1" ht="10.5" customHeight="1" outlineLevel="2">
      <c r="A766" s="36">
        <v>10</v>
      </c>
      <c r="B766" s="37">
        <v>2013</v>
      </c>
      <c r="C766" s="38" t="s">
        <v>240</v>
      </c>
      <c r="D766" s="38" t="s">
        <v>227</v>
      </c>
      <c r="E766" s="45" t="s">
        <v>286</v>
      </c>
      <c r="F766" s="45">
        <v>41560</v>
      </c>
      <c r="G766" s="38" t="s">
        <v>1197</v>
      </c>
      <c r="H766" s="36">
        <v>7</v>
      </c>
      <c r="I766" s="38" t="s">
        <v>851</v>
      </c>
      <c r="J766" s="58"/>
      <c r="K766" s="52"/>
      <c r="P766" s="76"/>
    </row>
    <row r="767" spans="1:16" s="67" customFormat="1" ht="10.5" customHeight="1" outlineLevel="2">
      <c r="A767" s="36">
        <v>10</v>
      </c>
      <c r="B767" s="37">
        <v>2013</v>
      </c>
      <c r="C767" s="38" t="s">
        <v>240</v>
      </c>
      <c r="D767" s="38" t="s">
        <v>227</v>
      </c>
      <c r="E767" s="45" t="s">
        <v>286</v>
      </c>
      <c r="F767" s="45">
        <v>41560</v>
      </c>
      <c r="G767" s="38" t="s">
        <v>1194</v>
      </c>
      <c r="H767" s="36">
        <v>7</v>
      </c>
      <c r="I767" s="38" t="s">
        <v>279</v>
      </c>
      <c r="K767" s="34"/>
      <c r="P767" s="76"/>
    </row>
    <row r="768" spans="1:16" s="67" customFormat="1" ht="10.5" customHeight="1" outlineLevel="2">
      <c r="A768" s="36">
        <v>10</v>
      </c>
      <c r="B768" s="37">
        <v>2013</v>
      </c>
      <c r="C768" s="38" t="s">
        <v>240</v>
      </c>
      <c r="D768" s="38" t="s">
        <v>227</v>
      </c>
      <c r="E768" s="45" t="s">
        <v>286</v>
      </c>
      <c r="F768" s="45">
        <v>41560</v>
      </c>
      <c r="G768" s="38" t="s">
        <v>1195</v>
      </c>
      <c r="H768" s="36">
        <v>3</v>
      </c>
      <c r="I768" s="38" t="s">
        <v>280</v>
      </c>
      <c r="K768" s="60"/>
      <c r="P768" s="76"/>
    </row>
    <row r="769" spans="1:16" s="40" customFormat="1" ht="10.5" customHeight="1" outlineLevel="2">
      <c r="A769" s="36">
        <v>10</v>
      </c>
      <c r="B769" s="37">
        <v>2013</v>
      </c>
      <c r="C769" s="38" t="s">
        <v>240</v>
      </c>
      <c r="D769" s="38" t="s">
        <v>227</v>
      </c>
      <c r="E769" s="45" t="s">
        <v>286</v>
      </c>
      <c r="F769" s="45">
        <v>41560</v>
      </c>
      <c r="G769" s="38" t="s">
        <v>1196</v>
      </c>
      <c r="H769" s="36">
        <v>10</v>
      </c>
      <c r="I769" s="38" t="s">
        <v>899</v>
      </c>
      <c r="P769" s="36"/>
    </row>
    <row r="770" spans="1:16" s="40" customFormat="1" ht="10.5" customHeight="1" outlineLevel="2">
      <c r="A770" s="36">
        <v>10</v>
      </c>
      <c r="B770" s="37">
        <v>2013</v>
      </c>
      <c r="C770" s="38" t="s">
        <v>240</v>
      </c>
      <c r="D770" s="38" t="s">
        <v>227</v>
      </c>
      <c r="E770" s="45" t="s">
        <v>286</v>
      </c>
      <c r="F770" s="45">
        <v>41560</v>
      </c>
      <c r="G770" s="38" t="s">
        <v>1198</v>
      </c>
      <c r="H770" s="36">
        <v>10</v>
      </c>
      <c r="I770" s="38" t="s">
        <v>314</v>
      </c>
      <c r="P770" s="36"/>
    </row>
    <row r="771" spans="1:16" s="40" customFormat="1" ht="10.5" customHeight="1" outlineLevel="2">
      <c r="A771" s="36">
        <v>10</v>
      </c>
      <c r="B771" s="37">
        <v>2013</v>
      </c>
      <c r="C771" s="38" t="s">
        <v>240</v>
      </c>
      <c r="D771" s="38" t="s">
        <v>227</v>
      </c>
      <c r="E771" s="45" t="s">
        <v>286</v>
      </c>
      <c r="F771" s="45">
        <v>41560</v>
      </c>
      <c r="G771" s="38" t="s">
        <v>1199</v>
      </c>
      <c r="H771" s="36">
        <v>10</v>
      </c>
      <c r="I771" s="38" t="s">
        <v>341</v>
      </c>
      <c r="P771" s="36"/>
    </row>
    <row r="772" spans="1:16" s="40" customFormat="1" ht="10.5" customHeight="1" outlineLevel="2">
      <c r="A772" s="36">
        <v>10</v>
      </c>
      <c r="B772" s="37">
        <v>2013</v>
      </c>
      <c r="C772" s="38" t="s">
        <v>240</v>
      </c>
      <c r="D772" s="38" t="s">
        <v>227</v>
      </c>
      <c r="E772" s="45" t="s">
        <v>286</v>
      </c>
      <c r="F772" s="45">
        <v>41560</v>
      </c>
      <c r="G772" s="38" t="s">
        <v>1200</v>
      </c>
      <c r="H772" s="36">
        <v>10</v>
      </c>
      <c r="I772" s="38" t="s">
        <v>113</v>
      </c>
      <c r="P772" s="36"/>
    </row>
    <row r="773" spans="1:16" s="40" customFormat="1" ht="10.5" customHeight="1" outlineLevel="2">
      <c r="A773" s="29">
        <v>3</v>
      </c>
      <c r="B773" s="30">
        <v>2014</v>
      </c>
      <c r="C773" s="31" t="s">
        <v>240</v>
      </c>
      <c r="D773" s="32" t="s">
        <v>227</v>
      </c>
      <c r="E773" s="98" t="s">
        <v>290</v>
      </c>
      <c r="F773" s="98">
        <v>41700</v>
      </c>
      <c r="G773" s="31" t="s">
        <v>517</v>
      </c>
      <c r="H773" s="29">
        <v>7</v>
      </c>
      <c r="I773" s="62" t="s">
        <v>88</v>
      </c>
      <c r="P773" s="36"/>
    </row>
    <row r="774" spans="1:16" s="40" customFormat="1" ht="10.5" customHeight="1" outlineLevel="2">
      <c r="A774" s="29">
        <v>3</v>
      </c>
      <c r="B774" s="30">
        <v>2014</v>
      </c>
      <c r="C774" s="31" t="s">
        <v>240</v>
      </c>
      <c r="D774" s="32" t="s">
        <v>227</v>
      </c>
      <c r="E774" s="98" t="s">
        <v>290</v>
      </c>
      <c r="F774" s="98">
        <v>41700</v>
      </c>
      <c r="G774" s="31" t="s">
        <v>1369</v>
      </c>
      <c r="H774" s="29">
        <v>3</v>
      </c>
      <c r="I774" s="62" t="s">
        <v>291</v>
      </c>
      <c r="P774" s="36"/>
    </row>
    <row r="775" spans="1:16" s="40" customFormat="1" ht="10.5" customHeight="1" outlineLevel="2">
      <c r="A775" s="29">
        <v>3</v>
      </c>
      <c r="B775" s="30">
        <v>2014</v>
      </c>
      <c r="C775" s="31" t="s">
        <v>240</v>
      </c>
      <c r="D775" s="104" t="s">
        <v>227</v>
      </c>
      <c r="E775" s="98" t="s">
        <v>290</v>
      </c>
      <c r="F775" s="98">
        <v>41700</v>
      </c>
      <c r="G775" s="31"/>
      <c r="H775" s="29">
        <v>10</v>
      </c>
      <c r="I775" s="62" t="s">
        <v>1370</v>
      </c>
      <c r="P775" s="36"/>
    </row>
    <row r="776" spans="1:16" s="40" customFormat="1" ht="10.5" customHeight="1" outlineLevel="2">
      <c r="A776" s="29">
        <v>6</v>
      </c>
      <c r="B776" s="30">
        <v>2014</v>
      </c>
      <c r="C776" s="31" t="s">
        <v>240</v>
      </c>
      <c r="D776" s="31" t="s">
        <v>227</v>
      </c>
      <c r="E776" s="98" t="s">
        <v>208</v>
      </c>
      <c r="F776" s="98">
        <v>41797</v>
      </c>
      <c r="G776" s="31" t="s">
        <v>1196</v>
      </c>
      <c r="H776" s="126">
        <v>10</v>
      </c>
      <c r="I776" s="127" t="s">
        <v>1068</v>
      </c>
      <c r="P776" s="36"/>
    </row>
    <row r="777" spans="1:16" s="40" customFormat="1" ht="10.5" customHeight="1" outlineLevel="2">
      <c r="A777" s="29">
        <v>6</v>
      </c>
      <c r="B777" s="30">
        <v>2014</v>
      </c>
      <c r="C777" s="31" t="s">
        <v>240</v>
      </c>
      <c r="D777" s="31" t="s">
        <v>227</v>
      </c>
      <c r="E777" s="98" t="s">
        <v>208</v>
      </c>
      <c r="F777" s="98">
        <v>41797</v>
      </c>
      <c r="G777" s="31" t="s">
        <v>1526</v>
      </c>
      <c r="H777" s="126">
        <v>7</v>
      </c>
      <c r="I777" s="127" t="s">
        <v>1073</v>
      </c>
      <c r="P777" s="36"/>
    </row>
    <row r="778" spans="1:16" s="40" customFormat="1" ht="10.5" customHeight="1" outlineLevel="2">
      <c r="A778" s="29">
        <v>6</v>
      </c>
      <c r="B778" s="30">
        <v>2014</v>
      </c>
      <c r="C778" s="31" t="s">
        <v>240</v>
      </c>
      <c r="D778" s="31" t="s">
        <v>227</v>
      </c>
      <c r="E778" s="98" t="s">
        <v>208</v>
      </c>
      <c r="F778" s="98">
        <v>41797</v>
      </c>
      <c r="G778" s="31" t="s">
        <v>1527</v>
      </c>
      <c r="H778" s="126">
        <v>10</v>
      </c>
      <c r="I778" s="127" t="s">
        <v>375</v>
      </c>
      <c r="P778" s="36"/>
    </row>
    <row r="779" spans="1:16" s="40" customFormat="1" ht="10.5" customHeight="1" outlineLevel="2">
      <c r="A779" s="29">
        <v>6</v>
      </c>
      <c r="B779" s="30">
        <v>2014</v>
      </c>
      <c r="C779" s="31" t="s">
        <v>240</v>
      </c>
      <c r="D779" s="31" t="s">
        <v>227</v>
      </c>
      <c r="E779" s="98" t="s">
        <v>208</v>
      </c>
      <c r="F779" s="98">
        <v>41797</v>
      </c>
      <c r="G779" s="31" t="s">
        <v>1528</v>
      </c>
      <c r="H779" s="126">
        <v>3</v>
      </c>
      <c r="I779" s="127" t="s">
        <v>186</v>
      </c>
      <c r="P779" s="36"/>
    </row>
    <row r="780" spans="1:16" s="40" customFormat="1" ht="10.5" customHeight="1" outlineLevel="2">
      <c r="A780" s="29">
        <v>6</v>
      </c>
      <c r="B780" s="30">
        <v>2014</v>
      </c>
      <c r="C780" s="31" t="s">
        <v>240</v>
      </c>
      <c r="D780" s="31" t="s">
        <v>227</v>
      </c>
      <c r="E780" s="98" t="s">
        <v>208</v>
      </c>
      <c r="F780" s="98">
        <v>41797</v>
      </c>
      <c r="G780" s="31" t="s">
        <v>1529</v>
      </c>
      <c r="H780" s="126">
        <v>7</v>
      </c>
      <c r="I780" s="127" t="s">
        <v>217</v>
      </c>
      <c r="P780" s="36"/>
    </row>
    <row r="781" spans="1:20" s="92" customFormat="1" ht="10.5" customHeight="1" outlineLevel="2">
      <c r="A781" s="29">
        <v>6</v>
      </c>
      <c r="B781" s="30">
        <v>2014</v>
      </c>
      <c r="C781" s="31" t="s">
        <v>240</v>
      </c>
      <c r="D781" s="31" t="s">
        <v>227</v>
      </c>
      <c r="E781" s="98" t="s">
        <v>208</v>
      </c>
      <c r="F781" s="98">
        <v>41797</v>
      </c>
      <c r="G781" s="31" t="s">
        <v>1530</v>
      </c>
      <c r="H781" s="126">
        <v>10</v>
      </c>
      <c r="I781" s="127" t="s">
        <v>1531</v>
      </c>
      <c r="J781" s="48"/>
      <c r="K781" s="52"/>
      <c r="L781" s="34"/>
      <c r="M781" s="34"/>
      <c r="N781" s="67"/>
      <c r="O781" s="67"/>
      <c r="P781" s="76"/>
      <c r="Q781" s="67"/>
      <c r="R781" s="67"/>
      <c r="S781" s="67"/>
      <c r="T781" s="67"/>
    </row>
    <row r="782" spans="1:16" s="67" customFormat="1" ht="10.5" customHeight="1" outlineLevel="2">
      <c r="A782" s="29">
        <v>6</v>
      </c>
      <c r="B782" s="30">
        <v>2014</v>
      </c>
      <c r="C782" s="31" t="s">
        <v>240</v>
      </c>
      <c r="D782" s="31" t="s">
        <v>227</v>
      </c>
      <c r="E782" s="98" t="s">
        <v>1453</v>
      </c>
      <c r="F782" s="98">
        <v>41804</v>
      </c>
      <c r="G782" s="31" t="s">
        <v>1527</v>
      </c>
      <c r="H782" s="126">
        <v>15</v>
      </c>
      <c r="I782" s="127" t="s">
        <v>1532</v>
      </c>
      <c r="J782" s="40"/>
      <c r="K782" s="52"/>
      <c r="L782" s="34"/>
      <c r="M782" s="34"/>
      <c r="P782" s="76"/>
    </row>
    <row r="783" spans="1:16" s="62" customFormat="1" ht="10.5" customHeight="1" outlineLevel="2">
      <c r="A783" s="29">
        <v>6</v>
      </c>
      <c r="B783" s="30">
        <v>2014</v>
      </c>
      <c r="C783" s="31" t="s">
        <v>240</v>
      </c>
      <c r="D783" s="31" t="s">
        <v>227</v>
      </c>
      <c r="E783" s="98" t="s">
        <v>1453</v>
      </c>
      <c r="F783" s="98">
        <v>41804</v>
      </c>
      <c r="G783" s="31" t="s">
        <v>1530</v>
      </c>
      <c r="H783" s="126">
        <v>15</v>
      </c>
      <c r="I783" s="127" t="s">
        <v>1533</v>
      </c>
      <c r="P783" s="29"/>
    </row>
    <row r="784" spans="1:16" s="40" customFormat="1" ht="10.5" customHeight="1" outlineLevel="2">
      <c r="A784" s="29">
        <v>6</v>
      </c>
      <c r="B784" s="30">
        <v>2014</v>
      </c>
      <c r="C784" s="31" t="s">
        <v>240</v>
      </c>
      <c r="D784" s="31" t="s">
        <v>227</v>
      </c>
      <c r="E784" s="98" t="s">
        <v>1453</v>
      </c>
      <c r="F784" s="98">
        <v>41804</v>
      </c>
      <c r="G784" s="31" t="s">
        <v>1196</v>
      </c>
      <c r="H784" s="126">
        <v>10</v>
      </c>
      <c r="I784" s="127" t="s">
        <v>1534</v>
      </c>
      <c r="P784" s="36"/>
    </row>
    <row r="785" spans="1:16" s="40" customFormat="1" ht="10.5" customHeight="1" outlineLevel="1">
      <c r="A785" s="29"/>
      <c r="B785" s="30"/>
      <c r="C785" s="31"/>
      <c r="D785" s="31" t="s">
        <v>228</v>
      </c>
      <c r="E785" s="98"/>
      <c r="F785" s="98"/>
      <c r="G785" s="31"/>
      <c r="H785" s="126">
        <f>SUBTOTAL(9,H744:H784)</f>
        <v>285</v>
      </c>
      <c r="I785" s="127"/>
      <c r="P785" s="36"/>
    </row>
    <row r="786" spans="1:16" s="67" customFormat="1" ht="10.5" customHeight="1" outlineLevel="2">
      <c r="A786" s="36">
        <v>2</v>
      </c>
      <c r="B786" s="37">
        <v>2013</v>
      </c>
      <c r="C786" s="38" t="s">
        <v>240</v>
      </c>
      <c r="D786" s="38" t="s">
        <v>225</v>
      </c>
      <c r="E786" s="45" t="s">
        <v>286</v>
      </c>
      <c r="F786" s="45">
        <v>41560</v>
      </c>
      <c r="G786" s="38" t="s">
        <v>1201</v>
      </c>
      <c r="H786" s="36">
        <v>7</v>
      </c>
      <c r="I786" s="38" t="s">
        <v>274</v>
      </c>
      <c r="K786" s="52"/>
      <c r="P786" s="76"/>
    </row>
    <row r="787" spans="1:16" s="67" customFormat="1" ht="10.5" customHeight="1" outlineLevel="2">
      <c r="A787" s="36">
        <v>9</v>
      </c>
      <c r="B787" s="37">
        <v>2013</v>
      </c>
      <c r="C787" s="38" t="s">
        <v>240</v>
      </c>
      <c r="D787" s="38" t="s">
        <v>225</v>
      </c>
      <c r="E787" s="45" t="s">
        <v>286</v>
      </c>
      <c r="F787" s="45">
        <v>41560</v>
      </c>
      <c r="G787" s="38" t="s">
        <v>1202</v>
      </c>
      <c r="H787" s="36">
        <v>7</v>
      </c>
      <c r="I787" s="38" t="s">
        <v>338</v>
      </c>
      <c r="K787" s="52"/>
      <c r="P787" s="76"/>
    </row>
    <row r="788" spans="1:16" s="67" customFormat="1" ht="10.5" customHeight="1" outlineLevel="2">
      <c r="A788" s="36">
        <v>3</v>
      </c>
      <c r="B788" s="37">
        <v>2013</v>
      </c>
      <c r="C788" s="38" t="s">
        <v>240</v>
      </c>
      <c r="D788" s="38" t="s">
        <v>225</v>
      </c>
      <c r="E788" s="45" t="s">
        <v>286</v>
      </c>
      <c r="F788" s="45">
        <v>41560</v>
      </c>
      <c r="G788" s="38" t="s">
        <v>1203</v>
      </c>
      <c r="H788" s="36">
        <v>7</v>
      </c>
      <c r="I788" s="38" t="s">
        <v>44</v>
      </c>
      <c r="K788" s="52"/>
      <c r="P788" s="76"/>
    </row>
    <row r="789" spans="1:16" s="67" customFormat="1" ht="10.5" customHeight="1" outlineLevel="2">
      <c r="A789" s="36">
        <v>10</v>
      </c>
      <c r="B789" s="37">
        <v>2013</v>
      </c>
      <c r="C789" s="38" t="s">
        <v>240</v>
      </c>
      <c r="D789" s="38" t="s">
        <v>225</v>
      </c>
      <c r="E789" s="45" t="s">
        <v>286</v>
      </c>
      <c r="F789" s="45">
        <v>41560</v>
      </c>
      <c r="G789" s="38" t="s">
        <v>1204</v>
      </c>
      <c r="H789" s="36">
        <v>7</v>
      </c>
      <c r="I789" s="38" t="s">
        <v>250</v>
      </c>
      <c r="J789" s="34"/>
      <c r="K789" s="52"/>
      <c r="P789" s="76"/>
    </row>
    <row r="790" spans="1:16" s="67" customFormat="1" ht="10.5" customHeight="1" outlineLevel="2">
      <c r="A790" s="36">
        <v>6</v>
      </c>
      <c r="B790" s="37">
        <v>2013</v>
      </c>
      <c r="C790" s="38" t="s">
        <v>240</v>
      </c>
      <c r="D790" s="38" t="s">
        <v>225</v>
      </c>
      <c r="E790" s="45" t="s">
        <v>286</v>
      </c>
      <c r="F790" s="45">
        <v>41560</v>
      </c>
      <c r="G790" s="38" t="s">
        <v>1205</v>
      </c>
      <c r="H790" s="36">
        <v>3</v>
      </c>
      <c r="I790" s="38" t="s">
        <v>273</v>
      </c>
      <c r="J790" s="34"/>
      <c r="K790" s="52"/>
      <c r="L790" s="52"/>
      <c r="M790" s="52"/>
      <c r="P790" s="76"/>
    </row>
    <row r="791" spans="1:16" s="67" customFormat="1" ht="10.5" customHeight="1" outlineLevel="2">
      <c r="A791" s="36">
        <v>5</v>
      </c>
      <c r="B791" s="37">
        <v>2013</v>
      </c>
      <c r="C791" s="38" t="s">
        <v>240</v>
      </c>
      <c r="D791" s="38" t="s">
        <v>225</v>
      </c>
      <c r="E791" s="45" t="s">
        <v>286</v>
      </c>
      <c r="F791" s="45">
        <v>41560</v>
      </c>
      <c r="G791" s="38" t="s">
        <v>1206</v>
      </c>
      <c r="H791" s="36">
        <v>3</v>
      </c>
      <c r="I791" s="38" t="s">
        <v>39</v>
      </c>
      <c r="J791" s="34"/>
      <c r="K791" s="52"/>
      <c r="L791" s="52"/>
      <c r="M791" s="52"/>
      <c r="P791" s="76"/>
    </row>
    <row r="792" spans="1:20" s="92" customFormat="1" ht="10.5" customHeight="1" outlineLevel="2">
      <c r="A792" s="49">
        <v>2</v>
      </c>
      <c r="B792" s="37">
        <v>2013</v>
      </c>
      <c r="C792" s="38" t="s">
        <v>240</v>
      </c>
      <c r="D792" s="38" t="s">
        <v>225</v>
      </c>
      <c r="E792" s="45" t="s">
        <v>286</v>
      </c>
      <c r="F792" s="45">
        <v>41560</v>
      </c>
      <c r="G792" s="38" t="s">
        <v>1207</v>
      </c>
      <c r="H792" s="36">
        <v>10</v>
      </c>
      <c r="I792" s="38" t="s">
        <v>17</v>
      </c>
      <c r="J792" s="34"/>
      <c r="K792" s="52"/>
      <c r="L792" s="52"/>
      <c r="M792" s="52"/>
      <c r="N792" s="67"/>
      <c r="O792" s="67"/>
      <c r="P792" s="76"/>
      <c r="Q792" s="67"/>
      <c r="R792" s="67"/>
      <c r="S792" s="67"/>
      <c r="T792" s="67"/>
    </row>
    <row r="793" spans="1:20" s="92" customFormat="1" ht="10.5" customHeight="1" outlineLevel="2">
      <c r="A793" s="29">
        <v>3</v>
      </c>
      <c r="B793" s="30">
        <v>2014</v>
      </c>
      <c r="C793" s="31" t="s">
        <v>240</v>
      </c>
      <c r="D793" s="32" t="s">
        <v>225</v>
      </c>
      <c r="E793" s="98" t="s">
        <v>290</v>
      </c>
      <c r="F793" s="98">
        <v>41700</v>
      </c>
      <c r="G793" s="31" t="s">
        <v>905</v>
      </c>
      <c r="H793" s="29">
        <v>7</v>
      </c>
      <c r="I793" s="62" t="s">
        <v>363</v>
      </c>
      <c r="J793" s="34"/>
      <c r="K793" s="52"/>
      <c r="L793" s="52"/>
      <c r="M793" s="52"/>
      <c r="N793" s="67"/>
      <c r="O793" s="67"/>
      <c r="P793" s="76"/>
      <c r="Q793" s="67"/>
      <c r="R793" s="67"/>
      <c r="S793" s="67"/>
      <c r="T793" s="67"/>
    </row>
    <row r="794" spans="1:20" s="90" customFormat="1" ht="10.5" customHeight="1" outlineLevel="2">
      <c r="A794" s="29">
        <v>3</v>
      </c>
      <c r="B794" s="30">
        <v>2014</v>
      </c>
      <c r="C794" s="31" t="s">
        <v>240</v>
      </c>
      <c r="D794" s="32" t="s">
        <v>225</v>
      </c>
      <c r="E794" s="98" t="s">
        <v>290</v>
      </c>
      <c r="F794" s="98">
        <v>41700</v>
      </c>
      <c r="G794" s="31" t="s">
        <v>784</v>
      </c>
      <c r="H794" s="29">
        <v>7</v>
      </c>
      <c r="I794" s="62" t="s">
        <v>367</v>
      </c>
      <c r="J794" s="40"/>
      <c r="K794" s="34"/>
      <c r="L794" s="52"/>
      <c r="M794" s="52"/>
      <c r="N794" s="48"/>
      <c r="O794" s="48"/>
      <c r="P794" s="42"/>
      <c r="Q794" s="48"/>
      <c r="R794" s="48"/>
      <c r="S794" s="48"/>
      <c r="T794" s="48"/>
    </row>
    <row r="795" spans="1:20" s="90" customFormat="1" ht="10.5" customHeight="1" outlineLevel="2">
      <c r="A795" s="29">
        <v>10</v>
      </c>
      <c r="B795" s="29">
        <v>2014</v>
      </c>
      <c r="C795" s="31" t="s">
        <v>240</v>
      </c>
      <c r="D795" s="98" t="s">
        <v>225</v>
      </c>
      <c r="E795" s="31" t="s">
        <v>286</v>
      </c>
      <c r="F795" s="131">
        <v>41924</v>
      </c>
      <c r="G795" s="31" t="s">
        <v>1654</v>
      </c>
      <c r="H795" s="29">
        <v>7</v>
      </c>
      <c r="I795" s="62" t="s">
        <v>279</v>
      </c>
      <c r="J795" s="40"/>
      <c r="K795" s="34"/>
      <c r="L795" s="52"/>
      <c r="M795" s="52"/>
      <c r="N795" s="48"/>
      <c r="O795" s="48"/>
      <c r="P795" s="42"/>
      <c r="Q795" s="48"/>
      <c r="R795" s="48"/>
      <c r="S795" s="48"/>
      <c r="T795" s="48"/>
    </row>
    <row r="796" spans="1:20" s="90" customFormat="1" ht="10.5" customHeight="1" outlineLevel="2">
      <c r="A796" s="29">
        <v>10</v>
      </c>
      <c r="B796" s="29">
        <v>2014</v>
      </c>
      <c r="C796" s="31" t="s">
        <v>240</v>
      </c>
      <c r="D796" s="98" t="s">
        <v>225</v>
      </c>
      <c r="E796" s="31" t="s">
        <v>286</v>
      </c>
      <c r="F796" s="131">
        <v>41924</v>
      </c>
      <c r="G796" s="31" t="s">
        <v>1655</v>
      </c>
      <c r="H796" s="29">
        <v>10</v>
      </c>
      <c r="I796" s="62" t="s">
        <v>319</v>
      </c>
      <c r="J796" s="40"/>
      <c r="K796" s="52"/>
      <c r="L796" s="52"/>
      <c r="M796" s="52"/>
      <c r="N796" s="48"/>
      <c r="O796" s="48"/>
      <c r="P796" s="42"/>
      <c r="Q796" s="48"/>
      <c r="R796" s="48"/>
      <c r="S796" s="48"/>
      <c r="T796" s="48"/>
    </row>
    <row r="797" spans="1:20" s="92" customFormat="1" ht="10.5" customHeight="1" outlineLevel="2">
      <c r="A797" s="29">
        <v>10</v>
      </c>
      <c r="B797" s="29">
        <v>2014</v>
      </c>
      <c r="C797" s="31" t="s">
        <v>240</v>
      </c>
      <c r="D797" s="98" t="s">
        <v>225</v>
      </c>
      <c r="E797" s="31" t="s">
        <v>286</v>
      </c>
      <c r="F797" s="131">
        <v>41924</v>
      </c>
      <c r="G797" s="31" t="s">
        <v>1656</v>
      </c>
      <c r="H797" s="29">
        <v>7</v>
      </c>
      <c r="I797" s="62" t="s">
        <v>250</v>
      </c>
      <c r="J797" s="40"/>
      <c r="K797" s="52"/>
      <c r="L797" s="52"/>
      <c r="M797" s="52"/>
      <c r="N797" s="67"/>
      <c r="O797" s="67"/>
      <c r="P797" s="76"/>
      <c r="Q797" s="67"/>
      <c r="R797" s="67"/>
      <c r="S797" s="67"/>
      <c r="T797" s="67"/>
    </row>
    <row r="798" spans="1:20" s="92" customFormat="1" ht="10.5" customHeight="1" outlineLevel="2">
      <c r="A798" s="29">
        <v>10</v>
      </c>
      <c r="B798" s="29">
        <v>2014</v>
      </c>
      <c r="C798" s="31" t="s">
        <v>240</v>
      </c>
      <c r="D798" s="98" t="s">
        <v>225</v>
      </c>
      <c r="E798" s="31" t="s">
        <v>286</v>
      </c>
      <c r="F798" s="131">
        <v>41924</v>
      </c>
      <c r="G798" s="31" t="s">
        <v>1657</v>
      </c>
      <c r="H798" s="29">
        <v>7</v>
      </c>
      <c r="I798" s="62" t="s">
        <v>300</v>
      </c>
      <c r="J798" s="52"/>
      <c r="K798" s="52"/>
      <c r="L798" s="52"/>
      <c r="M798" s="52"/>
      <c r="N798" s="67"/>
      <c r="O798" s="67"/>
      <c r="P798" s="76"/>
      <c r="Q798" s="67"/>
      <c r="R798" s="67"/>
      <c r="S798" s="67"/>
      <c r="T798" s="67"/>
    </row>
    <row r="799" spans="1:20" s="92" customFormat="1" ht="10.5" customHeight="1" outlineLevel="2">
      <c r="A799" s="29">
        <v>10</v>
      </c>
      <c r="B799" s="29">
        <v>2014</v>
      </c>
      <c r="C799" s="31" t="s">
        <v>240</v>
      </c>
      <c r="D799" s="98" t="s">
        <v>225</v>
      </c>
      <c r="E799" s="31" t="s">
        <v>286</v>
      </c>
      <c r="F799" s="131">
        <v>41924</v>
      </c>
      <c r="G799" s="31" t="s">
        <v>1658</v>
      </c>
      <c r="H799" s="29">
        <v>3</v>
      </c>
      <c r="I799" s="62" t="s">
        <v>24</v>
      </c>
      <c r="J799" s="52"/>
      <c r="K799" s="52"/>
      <c r="L799" s="52"/>
      <c r="M799" s="52"/>
      <c r="N799" s="67"/>
      <c r="O799" s="67"/>
      <c r="P799" s="76"/>
      <c r="Q799" s="67"/>
      <c r="R799" s="67"/>
      <c r="S799" s="67"/>
      <c r="T799" s="67"/>
    </row>
    <row r="800" spans="1:20" s="92" customFormat="1" ht="10.5" customHeight="1" outlineLevel="1">
      <c r="A800" s="29"/>
      <c r="B800" s="29"/>
      <c r="C800" s="31"/>
      <c r="D800" s="98" t="s">
        <v>226</v>
      </c>
      <c r="E800" s="31"/>
      <c r="F800" s="131"/>
      <c r="G800" s="31"/>
      <c r="H800" s="29">
        <f>SUBTOTAL(9,H786:H799)</f>
        <v>92</v>
      </c>
      <c r="I800" s="62"/>
      <c r="J800" s="52"/>
      <c r="K800" s="52"/>
      <c r="L800" s="52"/>
      <c r="M800" s="52"/>
      <c r="N800" s="67"/>
      <c r="O800" s="67"/>
      <c r="P800" s="76"/>
      <c r="Q800" s="67"/>
      <c r="R800" s="67"/>
      <c r="S800" s="67"/>
      <c r="T800" s="67"/>
    </row>
    <row r="801" spans="1:20" s="92" customFormat="1" ht="10.5" customHeight="1" outlineLevel="2">
      <c r="A801" s="83">
        <v>11</v>
      </c>
      <c r="B801" s="129">
        <v>2012</v>
      </c>
      <c r="C801" s="124" t="s">
        <v>239</v>
      </c>
      <c r="D801" s="124" t="s">
        <v>785</v>
      </c>
      <c r="E801" s="124" t="s">
        <v>208</v>
      </c>
      <c r="F801" s="133">
        <v>41049</v>
      </c>
      <c r="G801" s="134" t="s">
        <v>786</v>
      </c>
      <c r="H801" s="129">
        <v>7</v>
      </c>
      <c r="I801" s="124" t="s">
        <v>176</v>
      </c>
      <c r="J801" s="52"/>
      <c r="K801" s="52"/>
      <c r="L801" s="52"/>
      <c r="M801" s="52"/>
      <c r="N801" s="67"/>
      <c r="O801" s="67"/>
      <c r="P801" s="76"/>
      <c r="Q801" s="67"/>
      <c r="R801" s="67"/>
      <c r="S801" s="67"/>
      <c r="T801" s="67"/>
    </row>
    <row r="802" spans="1:20" s="92" customFormat="1" ht="10.5" customHeight="1" outlineLevel="1">
      <c r="A802" s="83"/>
      <c r="B802" s="129"/>
      <c r="C802" s="124"/>
      <c r="D802" s="124" t="s">
        <v>787</v>
      </c>
      <c r="E802" s="124"/>
      <c r="F802" s="133"/>
      <c r="G802" s="134"/>
      <c r="H802" s="129">
        <f>SUBTOTAL(9,H801:H801)</f>
        <v>7</v>
      </c>
      <c r="I802" s="124"/>
      <c r="J802" s="52"/>
      <c r="K802" s="52"/>
      <c r="L802" s="52"/>
      <c r="M802" s="52"/>
      <c r="N802" s="67"/>
      <c r="O802" s="67"/>
      <c r="P802" s="76"/>
      <c r="Q802" s="67"/>
      <c r="R802" s="67"/>
      <c r="S802" s="67"/>
      <c r="T802" s="67"/>
    </row>
    <row r="803" spans="1:20" s="92" customFormat="1" ht="10.5" customHeight="1" outlineLevel="2">
      <c r="A803" s="29">
        <v>3</v>
      </c>
      <c r="B803" s="30">
        <v>2014</v>
      </c>
      <c r="C803" s="31" t="s">
        <v>239</v>
      </c>
      <c r="D803" s="32" t="s">
        <v>148</v>
      </c>
      <c r="E803" s="98" t="s">
        <v>290</v>
      </c>
      <c r="F803" s="98">
        <v>41700</v>
      </c>
      <c r="G803" s="31" t="s">
        <v>1371</v>
      </c>
      <c r="H803" s="29">
        <v>10</v>
      </c>
      <c r="I803" s="62" t="s">
        <v>29</v>
      </c>
      <c r="J803" s="52"/>
      <c r="K803" s="52"/>
      <c r="L803" s="52"/>
      <c r="M803" s="52"/>
      <c r="N803" s="67"/>
      <c r="O803" s="67"/>
      <c r="P803" s="76"/>
      <c r="Q803" s="67"/>
      <c r="R803" s="67"/>
      <c r="S803" s="67"/>
      <c r="T803" s="67"/>
    </row>
    <row r="804" spans="1:20" s="92" customFormat="1" ht="10.5" customHeight="1" outlineLevel="2">
      <c r="A804" s="29">
        <v>5</v>
      </c>
      <c r="B804" s="30">
        <v>2014</v>
      </c>
      <c r="C804" s="31" t="s">
        <v>239</v>
      </c>
      <c r="D804" s="31" t="s">
        <v>148</v>
      </c>
      <c r="E804" s="98" t="s">
        <v>261</v>
      </c>
      <c r="F804" s="98">
        <v>41790</v>
      </c>
      <c r="G804" s="31" t="s">
        <v>1578</v>
      </c>
      <c r="H804" s="126">
        <v>5</v>
      </c>
      <c r="I804" s="127" t="s">
        <v>258</v>
      </c>
      <c r="J804" s="52"/>
      <c r="K804" s="52"/>
      <c r="L804" s="52"/>
      <c r="M804" s="52"/>
      <c r="N804" s="67"/>
      <c r="O804" s="67"/>
      <c r="P804" s="76"/>
      <c r="Q804" s="67"/>
      <c r="R804" s="67"/>
      <c r="S804" s="67"/>
      <c r="T804" s="67"/>
    </row>
    <row r="805" spans="1:16" s="67" customFormat="1" ht="10.5" customHeight="1" outlineLevel="2">
      <c r="A805" s="29">
        <v>6</v>
      </c>
      <c r="B805" s="30">
        <v>2014</v>
      </c>
      <c r="C805" s="31" t="s">
        <v>239</v>
      </c>
      <c r="D805" s="31" t="s">
        <v>148</v>
      </c>
      <c r="E805" s="98" t="s">
        <v>208</v>
      </c>
      <c r="F805" s="98">
        <v>41797</v>
      </c>
      <c r="G805" s="31" t="s">
        <v>1535</v>
      </c>
      <c r="H805" s="126">
        <v>7</v>
      </c>
      <c r="I805" s="127" t="s">
        <v>1</v>
      </c>
      <c r="J805" s="40"/>
      <c r="K805" s="52"/>
      <c r="L805" s="34"/>
      <c r="M805" s="34"/>
      <c r="P805" s="76"/>
    </row>
    <row r="806" spans="1:16" s="67" customFormat="1" ht="10.5" customHeight="1" outlineLevel="2">
      <c r="A806" s="29">
        <v>6</v>
      </c>
      <c r="B806" s="30">
        <v>2014</v>
      </c>
      <c r="C806" s="31" t="s">
        <v>239</v>
      </c>
      <c r="D806" s="31" t="s">
        <v>148</v>
      </c>
      <c r="E806" s="98" t="s">
        <v>208</v>
      </c>
      <c r="F806" s="98">
        <v>41797</v>
      </c>
      <c r="G806" s="31" t="s">
        <v>1536</v>
      </c>
      <c r="H806" s="126">
        <v>10</v>
      </c>
      <c r="I806" s="127" t="s">
        <v>141</v>
      </c>
      <c r="J806" s="40"/>
      <c r="K806" s="52"/>
      <c r="L806" s="34"/>
      <c r="M806" s="34"/>
      <c r="P806" s="76"/>
    </row>
    <row r="807" spans="1:20" s="92" customFormat="1" ht="10.5" customHeight="1" outlineLevel="2">
      <c r="A807" s="29">
        <v>7</v>
      </c>
      <c r="B807" s="30">
        <v>2014</v>
      </c>
      <c r="C807" s="31" t="s">
        <v>239</v>
      </c>
      <c r="D807" s="31" t="s">
        <v>148</v>
      </c>
      <c r="E807" s="98" t="s">
        <v>271</v>
      </c>
      <c r="F807" s="98">
        <v>41825</v>
      </c>
      <c r="G807" s="31" t="s">
        <v>1572</v>
      </c>
      <c r="H807" s="126">
        <v>5</v>
      </c>
      <c r="I807" s="127" t="s">
        <v>249</v>
      </c>
      <c r="J807" s="67"/>
      <c r="K807" s="60"/>
      <c r="L807" s="34"/>
      <c r="M807" s="34"/>
      <c r="N807" s="67"/>
      <c r="O807" s="67"/>
      <c r="P807" s="76"/>
      <c r="Q807" s="67"/>
      <c r="R807" s="67"/>
      <c r="S807" s="67"/>
      <c r="T807" s="67"/>
    </row>
    <row r="808" spans="1:20" s="92" customFormat="1" ht="10.5" customHeight="1" outlineLevel="1">
      <c r="A808" s="29"/>
      <c r="B808" s="30"/>
      <c r="C808" s="31"/>
      <c r="D808" s="31" t="s">
        <v>109</v>
      </c>
      <c r="E808" s="98"/>
      <c r="F808" s="98"/>
      <c r="G808" s="31"/>
      <c r="H808" s="126">
        <f>SUBTOTAL(9,H803:H807)</f>
        <v>37</v>
      </c>
      <c r="I808" s="127"/>
      <c r="J808" s="67"/>
      <c r="K808" s="60"/>
      <c r="L808" s="34"/>
      <c r="M808" s="34"/>
      <c r="N808" s="67"/>
      <c r="O808" s="67"/>
      <c r="P808" s="76"/>
      <c r="Q808" s="67"/>
      <c r="R808" s="67"/>
      <c r="S808" s="67"/>
      <c r="T808" s="67"/>
    </row>
    <row r="809" spans="1:16" s="67" customFormat="1" ht="10.5" customHeight="1" outlineLevel="2">
      <c r="A809" s="42">
        <v>6</v>
      </c>
      <c r="B809" s="43">
        <v>2012</v>
      </c>
      <c r="C809" s="44" t="s">
        <v>239</v>
      </c>
      <c r="D809" s="44" t="s">
        <v>69</v>
      </c>
      <c r="E809" s="53" t="s">
        <v>290</v>
      </c>
      <c r="F809" s="53">
        <v>40972</v>
      </c>
      <c r="G809" s="44" t="s">
        <v>524</v>
      </c>
      <c r="H809" s="42">
        <v>3</v>
      </c>
      <c r="I809" s="44" t="s">
        <v>92</v>
      </c>
      <c r="K809" s="52"/>
      <c r="L809" s="34"/>
      <c r="M809" s="34"/>
      <c r="P809" s="76"/>
    </row>
    <row r="810" spans="1:16" s="67" customFormat="1" ht="10.5" customHeight="1" outlineLevel="2">
      <c r="A810" s="36">
        <v>6</v>
      </c>
      <c r="B810" s="36">
        <v>2013</v>
      </c>
      <c r="C810" s="38" t="s">
        <v>239</v>
      </c>
      <c r="D810" s="45" t="s">
        <v>69</v>
      </c>
      <c r="E810" s="38" t="s">
        <v>290</v>
      </c>
      <c r="F810" s="45">
        <v>41336</v>
      </c>
      <c r="G810" s="38" t="s">
        <v>1013</v>
      </c>
      <c r="H810" s="36">
        <v>7</v>
      </c>
      <c r="I810" s="38" t="s">
        <v>365</v>
      </c>
      <c r="K810" s="52"/>
      <c r="L810" s="34"/>
      <c r="M810" s="34"/>
      <c r="P810" s="76"/>
    </row>
    <row r="811" spans="1:20" s="92" customFormat="1" ht="10.5" customHeight="1" outlineLevel="2">
      <c r="A811" s="29">
        <v>3</v>
      </c>
      <c r="B811" s="30">
        <v>2014</v>
      </c>
      <c r="C811" s="31" t="s">
        <v>239</v>
      </c>
      <c r="D811" s="32" t="s">
        <v>69</v>
      </c>
      <c r="E811" s="98" t="s">
        <v>290</v>
      </c>
      <c r="F811" s="98">
        <v>41700</v>
      </c>
      <c r="G811" s="31" t="s">
        <v>1372</v>
      </c>
      <c r="H811" s="29">
        <v>3</v>
      </c>
      <c r="I811" s="62" t="s">
        <v>91</v>
      </c>
      <c r="J811" s="40"/>
      <c r="K811" s="52"/>
      <c r="L811" s="34"/>
      <c r="M811" s="34"/>
      <c r="N811" s="67"/>
      <c r="O811" s="67"/>
      <c r="P811" s="76"/>
      <c r="Q811" s="67"/>
      <c r="R811" s="67"/>
      <c r="S811" s="67"/>
      <c r="T811" s="67"/>
    </row>
    <row r="812" spans="1:20" s="92" customFormat="1" ht="10.5" customHeight="1" outlineLevel="1">
      <c r="A812" s="29"/>
      <c r="B812" s="30"/>
      <c r="C812" s="31"/>
      <c r="D812" s="32" t="s">
        <v>70</v>
      </c>
      <c r="E812" s="98"/>
      <c r="F812" s="98"/>
      <c r="G812" s="31"/>
      <c r="H812" s="29">
        <f>SUBTOTAL(9,H809:H811)</f>
        <v>13</v>
      </c>
      <c r="I812" s="62"/>
      <c r="J812" s="40"/>
      <c r="K812" s="52"/>
      <c r="L812" s="34"/>
      <c r="M812" s="34"/>
      <c r="N812" s="67"/>
      <c r="O812" s="67"/>
      <c r="P812" s="76"/>
      <c r="Q812" s="67"/>
      <c r="R812" s="67"/>
      <c r="S812" s="67"/>
      <c r="T812" s="67"/>
    </row>
    <row r="813" spans="1:16" s="67" customFormat="1" ht="10.5" customHeight="1" outlineLevel="2">
      <c r="A813" s="36">
        <v>10</v>
      </c>
      <c r="B813" s="36">
        <v>2013</v>
      </c>
      <c r="C813" s="38" t="s">
        <v>262</v>
      </c>
      <c r="D813" s="45" t="s">
        <v>1290</v>
      </c>
      <c r="E813" s="38" t="s">
        <v>264</v>
      </c>
      <c r="F813" s="45">
        <v>41594</v>
      </c>
      <c r="G813" s="38" t="s">
        <v>1291</v>
      </c>
      <c r="H813" s="36">
        <v>5</v>
      </c>
      <c r="I813" s="38" t="s">
        <v>328</v>
      </c>
      <c r="J813" s="40"/>
      <c r="K813" s="52"/>
      <c r="L813" s="34"/>
      <c r="M813" s="34"/>
      <c r="P813" s="76"/>
    </row>
    <row r="814" spans="1:16" s="67" customFormat="1" ht="10.5" customHeight="1" outlineLevel="1">
      <c r="A814" s="36"/>
      <c r="B814" s="36"/>
      <c r="C814" s="38"/>
      <c r="D814" s="45" t="s">
        <v>1292</v>
      </c>
      <c r="E814" s="38"/>
      <c r="F814" s="45"/>
      <c r="G814" s="38"/>
      <c r="H814" s="36">
        <f>SUBTOTAL(9,H813:H813)</f>
        <v>5</v>
      </c>
      <c r="I814" s="38"/>
      <c r="J814" s="40"/>
      <c r="K814" s="52"/>
      <c r="L814" s="34"/>
      <c r="M814" s="34"/>
      <c r="P814" s="76"/>
    </row>
    <row r="815" spans="1:16" s="67" customFormat="1" ht="10.5" customHeight="1" outlineLevel="2">
      <c r="A815" s="42">
        <v>10</v>
      </c>
      <c r="B815" s="129">
        <v>2012</v>
      </c>
      <c r="C815" s="124" t="s">
        <v>240</v>
      </c>
      <c r="D815" s="124" t="s">
        <v>277</v>
      </c>
      <c r="E815" s="124" t="s">
        <v>811</v>
      </c>
      <c r="F815" s="133">
        <v>41031</v>
      </c>
      <c r="G815" s="134" t="s">
        <v>794</v>
      </c>
      <c r="H815" s="129">
        <v>15</v>
      </c>
      <c r="I815" s="124" t="s">
        <v>825</v>
      </c>
      <c r="K815" s="52"/>
      <c r="L815" s="34"/>
      <c r="M815" s="34"/>
      <c r="P815" s="76"/>
    </row>
    <row r="816" spans="1:16" s="67" customFormat="1" ht="10.5" customHeight="1" outlineLevel="2">
      <c r="A816" s="42">
        <v>10</v>
      </c>
      <c r="B816" s="129">
        <v>2012</v>
      </c>
      <c r="C816" s="124" t="s">
        <v>240</v>
      </c>
      <c r="D816" s="124" t="s">
        <v>277</v>
      </c>
      <c r="E816" s="124" t="s">
        <v>208</v>
      </c>
      <c r="F816" s="133">
        <v>41049</v>
      </c>
      <c r="G816" s="134" t="s">
        <v>788</v>
      </c>
      <c r="H816" s="129">
        <v>7</v>
      </c>
      <c r="I816" s="124" t="s">
        <v>374</v>
      </c>
      <c r="J816" s="40"/>
      <c r="K816" s="52"/>
      <c r="L816" s="34"/>
      <c r="M816" s="34"/>
      <c r="P816" s="76"/>
    </row>
    <row r="817" spans="1:16" s="67" customFormat="1" ht="10.5" customHeight="1" outlineLevel="2">
      <c r="A817" s="42">
        <v>10</v>
      </c>
      <c r="B817" s="129">
        <v>2012</v>
      </c>
      <c r="C817" s="124" t="s">
        <v>240</v>
      </c>
      <c r="D817" s="124" t="s">
        <v>277</v>
      </c>
      <c r="E817" s="124" t="s">
        <v>208</v>
      </c>
      <c r="F817" s="133">
        <v>41049</v>
      </c>
      <c r="G817" s="134" t="s">
        <v>789</v>
      </c>
      <c r="H817" s="129">
        <v>10</v>
      </c>
      <c r="I817" s="124" t="s">
        <v>178</v>
      </c>
      <c r="J817" s="40"/>
      <c r="K817" s="52"/>
      <c r="L817" s="34"/>
      <c r="M817" s="34"/>
      <c r="P817" s="76"/>
    </row>
    <row r="818" spans="1:16" s="67" customFormat="1" ht="10.5" customHeight="1" outlineLevel="2">
      <c r="A818" s="42">
        <v>10</v>
      </c>
      <c r="B818" s="129">
        <v>2012</v>
      </c>
      <c r="C818" s="124" t="s">
        <v>240</v>
      </c>
      <c r="D818" s="124" t="s">
        <v>277</v>
      </c>
      <c r="E818" s="124" t="s">
        <v>208</v>
      </c>
      <c r="F818" s="133">
        <v>41049</v>
      </c>
      <c r="G818" s="134" t="s">
        <v>469</v>
      </c>
      <c r="H818" s="129">
        <v>3</v>
      </c>
      <c r="I818" s="124" t="s">
        <v>183</v>
      </c>
      <c r="K818" s="52"/>
      <c r="L818" s="34"/>
      <c r="M818" s="34"/>
      <c r="P818" s="76"/>
    </row>
    <row r="819" spans="1:16" s="67" customFormat="1" ht="10.5" customHeight="1" outlineLevel="2">
      <c r="A819" s="42">
        <v>6</v>
      </c>
      <c r="B819" s="129">
        <v>2012</v>
      </c>
      <c r="C819" s="124" t="s">
        <v>240</v>
      </c>
      <c r="D819" s="124" t="s">
        <v>277</v>
      </c>
      <c r="E819" s="124" t="s">
        <v>208</v>
      </c>
      <c r="F819" s="133">
        <v>41049</v>
      </c>
      <c r="G819" s="134" t="s">
        <v>790</v>
      </c>
      <c r="H819" s="129">
        <v>7</v>
      </c>
      <c r="I819" s="124" t="s">
        <v>370</v>
      </c>
      <c r="K819" s="52"/>
      <c r="L819" s="34"/>
      <c r="M819" s="34"/>
      <c r="P819" s="76"/>
    </row>
    <row r="820" spans="1:16" s="40" customFormat="1" ht="10.5" customHeight="1" outlineLevel="2">
      <c r="A820" s="42">
        <v>6</v>
      </c>
      <c r="B820" s="129">
        <v>2012</v>
      </c>
      <c r="C820" s="124" t="s">
        <v>240</v>
      </c>
      <c r="D820" s="124" t="s">
        <v>277</v>
      </c>
      <c r="E820" s="124" t="s">
        <v>208</v>
      </c>
      <c r="F820" s="133">
        <v>41049</v>
      </c>
      <c r="G820" s="134" t="s">
        <v>791</v>
      </c>
      <c r="H820" s="129">
        <v>3</v>
      </c>
      <c r="I820" s="124" t="s">
        <v>213</v>
      </c>
      <c r="J820" s="52"/>
      <c r="P820" s="36"/>
    </row>
    <row r="821" spans="1:16" s="67" customFormat="1" ht="10.5" customHeight="1" outlineLevel="2">
      <c r="A821" s="42">
        <v>6</v>
      </c>
      <c r="B821" s="129">
        <v>2012</v>
      </c>
      <c r="C821" s="124" t="s">
        <v>240</v>
      </c>
      <c r="D821" s="124" t="s">
        <v>277</v>
      </c>
      <c r="E821" s="124" t="s">
        <v>208</v>
      </c>
      <c r="F821" s="133">
        <v>41049</v>
      </c>
      <c r="G821" s="134" t="s">
        <v>792</v>
      </c>
      <c r="H821" s="129">
        <v>10</v>
      </c>
      <c r="I821" s="124" t="s">
        <v>793</v>
      </c>
      <c r="J821" s="40"/>
      <c r="K821" s="52"/>
      <c r="L821" s="34"/>
      <c r="M821" s="34"/>
      <c r="P821" s="76"/>
    </row>
    <row r="822" spans="1:16" s="40" customFormat="1" ht="10.5" customHeight="1" outlineLevel="2">
      <c r="A822" s="42">
        <v>3</v>
      </c>
      <c r="B822" s="129">
        <v>2012</v>
      </c>
      <c r="C822" s="124" t="s">
        <v>240</v>
      </c>
      <c r="D822" s="124" t="s">
        <v>277</v>
      </c>
      <c r="E822" s="124" t="s">
        <v>208</v>
      </c>
      <c r="F822" s="133">
        <v>41049</v>
      </c>
      <c r="G822" s="134" t="s">
        <v>794</v>
      </c>
      <c r="H822" s="129">
        <v>10</v>
      </c>
      <c r="I822" s="124" t="s">
        <v>135</v>
      </c>
      <c r="J822" s="52"/>
      <c r="P822" s="36"/>
    </row>
    <row r="823" spans="1:16" s="52" customFormat="1" ht="10.5" customHeight="1" outlineLevel="2">
      <c r="A823" s="42">
        <v>6</v>
      </c>
      <c r="B823" s="129">
        <v>2012</v>
      </c>
      <c r="C823" s="124" t="s">
        <v>240</v>
      </c>
      <c r="D823" s="124" t="s">
        <v>277</v>
      </c>
      <c r="E823" s="124" t="s">
        <v>208</v>
      </c>
      <c r="F823" s="133">
        <v>41049</v>
      </c>
      <c r="G823" s="134" t="s">
        <v>795</v>
      </c>
      <c r="H823" s="129">
        <v>7</v>
      </c>
      <c r="I823" s="124" t="s">
        <v>150</v>
      </c>
      <c r="J823" s="67"/>
      <c r="L823" s="67"/>
      <c r="M823" s="67"/>
      <c r="P823" s="55"/>
    </row>
    <row r="824" spans="1:16" s="52" customFormat="1" ht="10.5" customHeight="1" outlineLevel="2">
      <c r="A824" s="42">
        <v>6</v>
      </c>
      <c r="B824" s="129">
        <v>2012</v>
      </c>
      <c r="C824" s="124" t="s">
        <v>240</v>
      </c>
      <c r="D824" s="124" t="s">
        <v>277</v>
      </c>
      <c r="E824" s="124" t="s">
        <v>811</v>
      </c>
      <c r="F824" s="133">
        <v>41055</v>
      </c>
      <c r="G824" s="134" t="s">
        <v>823</v>
      </c>
      <c r="H824" s="129">
        <v>15</v>
      </c>
      <c r="I824" s="124" t="s">
        <v>824</v>
      </c>
      <c r="J824" s="67"/>
      <c r="K824" s="54"/>
      <c r="L824" s="34"/>
      <c r="M824" s="34"/>
      <c r="P824" s="55"/>
    </row>
    <row r="825" spans="1:16" s="52" customFormat="1" ht="10.5" customHeight="1" outlineLevel="2">
      <c r="A825" s="42">
        <v>6</v>
      </c>
      <c r="B825" s="43">
        <v>2012</v>
      </c>
      <c r="C825" s="44" t="s">
        <v>240</v>
      </c>
      <c r="D825" s="44" t="s">
        <v>277</v>
      </c>
      <c r="E825" s="53" t="s">
        <v>286</v>
      </c>
      <c r="F825" s="53">
        <v>41196</v>
      </c>
      <c r="G825" s="44" t="s">
        <v>906</v>
      </c>
      <c r="H825" s="42">
        <v>10</v>
      </c>
      <c r="I825" s="44" t="s">
        <v>317</v>
      </c>
      <c r="J825" s="67"/>
      <c r="K825" s="34"/>
      <c r="L825" s="67"/>
      <c r="M825" s="67"/>
      <c r="P825" s="55"/>
    </row>
    <row r="826" spans="1:16" s="52" customFormat="1" ht="10.5" customHeight="1" outlineLevel="2">
      <c r="A826" s="42">
        <v>9</v>
      </c>
      <c r="B826" s="43">
        <v>2012</v>
      </c>
      <c r="C826" s="44" t="s">
        <v>240</v>
      </c>
      <c r="D826" s="44" t="s">
        <v>277</v>
      </c>
      <c r="E826" s="53" t="s">
        <v>286</v>
      </c>
      <c r="F826" s="53">
        <v>41196</v>
      </c>
      <c r="G826" s="44" t="s">
        <v>907</v>
      </c>
      <c r="H826" s="42">
        <v>10</v>
      </c>
      <c r="I826" s="44" t="s">
        <v>314</v>
      </c>
      <c r="J826" s="67"/>
      <c r="K826" s="34"/>
      <c r="L826" s="67"/>
      <c r="M826" s="67"/>
      <c r="P826" s="55"/>
    </row>
    <row r="827" spans="1:16" s="67" customFormat="1" ht="10.5" customHeight="1" outlineLevel="2">
      <c r="A827" s="42">
        <v>10</v>
      </c>
      <c r="B827" s="43">
        <v>2012</v>
      </c>
      <c r="C827" s="44" t="s">
        <v>240</v>
      </c>
      <c r="D827" s="44" t="s">
        <v>277</v>
      </c>
      <c r="E827" s="53" t="s">
        <v>286</v>
      </c>
      <c r="F827" s="53">
        <v>41196</v>
      </c>
      <c r="G827" s="44" t="s">
        <v>908</v>
      </c>
      <c r="H827" s="42">
        <v>3</v>
      </c>
      <c r="I827" s="44" t="s">
        <v>315</v>
      </c>
      <c r="K827" s="34"/>
      <c r="P827" s="76"/>
    </row>
    <row r="828" spans="1:16" s="67" customFormat="1" ht="10.5" customHeight="1" outlineLevel="2">
      <c r="A828" s="42">
        <v>3</v>
      </c>
      <c r="B828" s="43">
        <v>2012</v>
      </c>
      <c r="C828" s="44" t="s">
        <v>240</v>
      </c>
      <c r="D828" s="44" t="s">
        <v>277</v>
      </c>
      <c r="E828" s="53" t="s">
        <v>286</v>
      </c>
      <c r="F828" s="53">
        <v>41196</v>
      </c>
      <c r="G828" s="44" t="s">
        <v>909</v>
      </c>
      <c r="H828" s="42">
        <v>10</v>
      </c>
      <c r="I828" s="44" t="s">
        <v>409</v>
      </c>
      <c r="K828" s="52"/>
      <c r="P828" s="76"/>
    </row>
    <row r="829" spans="1:16" s="52" customFormat="1" ht="10.5" customHeight="1" outlineLevel="2">
      <c r="A829" s="42">
        <v>5</v>
      </c>
      <c r="B829" s="43">
        <v>2012</v>
      </c>
      <c r="C829" s="44" t="s">
        <v>240</v>
      </c>
      <c r="D829" s="44" t="s">
        <v>277</v>
      </c>
      <c r="E829" s="53" t="s">
        <v>286</v>
      </c>
      <c r="F829" s="53">
        <v>41196</v>
      </c>
      <c r="G829" s="44" t="s">
        <v>910</v>
      </c>
      <c r="H829" s="42">
        <v>10</v>
      </c>
      <c r="I829" s="44" t="s">
        <v>339</v>
      </c>
      <c r="J829" s="67"/>
      <c r="K829" s="54"/>
      <c r="L829" s="67"/>
      <c r="M829" s="67"/>
      <c r="P829" s="55"/>
    </row>
    <row r="830" spans="1:16" s="52" customFormat="1" ht="10.5" customHeight="1" outlineLevel="2">
      <c r="A830" s="42">
        <v>5</v>
      </c>
      <c r="B830" s="43">
        <v>2012</v>
      </c>
      <c r="C830" s="44" t="s">
        <v>240</v>
      </c>
      <c r="D830" s="44" t="s">
        <v>277</v>
      </c>
      <c r="E830" s="53" t="s">
        <v>286</v>
      </c>
      <c r="F830" s="53">
        <v>41196</v>
      </c>
      <c r="G830" s="44" t="s">
        <v>911</v>
      </c>
      <c r="H830" s="42">
        <v>10</v>
      </c>
      <c r="I830" s="44" t="s">
        <v>341</v>
      </c>
      <c r="J830" s="67"/>
      <c r="K830" s="69"/>
      <c r="L830" s="67"/>
      <c r="M830" s="67"/>
      <c r="P830" s="55"/>
    </row>
    <row r="831" spans="1:16" s="52" customFormat="1" ht="10.5" customHeight="1" outlineLevel="2">
      <c r="A831" s="42">
        <v>11</v>
      </c>
      <c r="B831" s="43">
        <v>2012</v>
      </c>
      <c r="C831" s="44" t="s">
        <v>240</v>
      </c>
      <c r="D831" s="44" t="s">
        <v>277</v>
      </c>
      <c r="E831" s="53" t="s">
        <v>286</v>
      </c>
      <c r="F831" s="53">
        <v>41196</v>
      </c>
      <c r="G831" s="44" t="s">
        <v>912</v>
      </c>
      <c r="H831" s="42">
        <v>7</v>
      </c>
      <c r="I831" s="44" t="s">
        <v>316</v>
      </c>
      <c r="J831" s="67"/>
      <c r="K831" s="69"/>
      <c r="L831" s="67"/>
      <c r="M831" s="67"/>
      <c r="P831" s="55"/>
    </row>
    <row r="832" spans="1:16" s="52" customFormat="1" ht="10.5" customHeight="1" outlineLevel="2">
      <c r="A832" s="42">
        <v>2</v>
      </c>
      <c r="B832" s="43">
        <v>2012</v>
      </c>
      <c r="C832" s="44" t="s">
        <v>240</v>
      </c>
      <c r="D832" s="44" t="s">
        <v>277</v>
      </c>
      <c r="E832" s="53" t="s">
        <v>286</v>
      </c>
      <c r="F832" s="53">
        <v>41196</v>
      </c>
      <c r="G832" s="44" t="s">
        <v>913</v>
      </c>
      <c r="H832" s="42">
        <v>10</v>
      </c>
      <c r="I832" s="44" t="s">
        <v>113</v>
      </c>
      <c r="J832" s="67"/>
      <c r="K832" s="69"/>
      <c r="L832" s="67"/>
      <c r="M832" s="67"/>
      <c r="P832" s="55"/>
    </row>
    <row r="833" spans="1:16" s="52" customFormat="1" ht="10.5" customHeight="1" outlineLevel="2">
      <c r="A833" s="42">
        <v>3</v>
      </c>
      <c r="B833" s="43">
        <v>2012</v>
      </c>
      <c r="C833" s="44" t="s">
        <v>240</v>
      </c>
      <c r="D833" s="44" t="s">
        <v>277</v>
      </c>
      <c r="E833" s="53" t="s">
        <v>286</v>
      </c>
      <c r="F833" s="53">
        <v>41196</v>
      </c>
      <c r="G833" s="44" t="s">
        <v>914</v>
      </c>
      <c r="H833" s="42">
        <v>7</v>
      </c>
      <c r="I833" s="44" t="s">
        <v>470</v>
      </c>
      <c r="J833" s="67"/>
      <c r="L833" s="67"/>
      <c r="M833" s="67"/>
      <c r="P833" s="55"/>
    </row>
    <row r="834" spans="1:16" s="52" customFormat="1" ht="10.5" customHeight="1" outlineLevel="2">
      <c r="A834" s="42">
        <v>3</v>
      </c>
      <c r="B834" s="43">
        <v>2012</v>
      </c>
      <c r="C834" s="44" t="s">
        <v>240</v>
      </c>
      <c r="D834" s="44" t="s">
        <v>277</v>
      </c>
      <c r="E834" s="53" t="s">
        <v>286</v>
      </c>
      <c r="F834" s="53">
        <v>41196</v>
      </c>
      <c r="G834" s="44" t="s">
        <v>915</v>
      </c>
      <c r="H834" s="42">
        <v>3</v>
      </c>
      <c r="I834" s="44" t="s">
        <v>120</v>
      </c>
      <c r="J834" s="67"/>
      <c r="K834" s="34"/>
      <c r="L834" s="67"/>
      <c r="M834" s="67"/>
      <c r="P834" s="55"/>
    </row>
    <row r="835" spans="1:16" s="67" customFormat="1" ht="10.5" customHeight="1" outlineLevel="2">
      <c r="A835" s="42">
        <v>3</v>
      </c>
      <c r="B835" s="43">
        <v>2012</v>
      </c>
      <c r="C835" s="44" t="s">
        <v>240</v>
      </c>
      <c r="D835" s="44" t="s">
        <v>277</v>
      </c>
      <c r="E835" s="53" t="s">
        <v>286</v>
      </c>
      <c r="F835" s="53">
        <v>41196</v>
      </c>
      <c r="G835" s="44" t="s">
        <v>900</v>
      </c>
      <c r="H835" s="42">
        <v>10</v>
      </c>
      <c r="I835" s="44" t="s">
        <v>17</v>
      </c>
      <c r="K835" s="48"/>
      <c r="P835" s="76"/>
    </row>
    <row r="836" spans="1:16" s="67" customFormat="1" ht="10.5" customHeight="1" outlineLevel="2">
      <c r="A836" s="36">
        <v>3</v>
      </c>
      <c r="B836" s="36">
        <v>2013</v>
      </c>
      <c r="C836" s="45" t="s">
        <v>240</v>
      </c>
      <c r="D836" s="38" t="s">
        <v>277</v>
      </c>
      <c r="E836" s="38" t="s">
        <v>208</v>
      </c>
      <c r="F836" s="45">
        <v>41434</v>
      </c>
      <c r="G836" s="38" t="s">
        <v>1208</v>
      </c>
      <c r="H836" s="36">
        <v>10</v>
      </c>
      <c r="I836" s="38" t="s">
        <v>179</v>
      </c>
      <c r="K836" s="34"/>
      <c r="L836" s="58"/>
      <c r="M836" s="58"/>
      <c r="P836" s="76"/>
    </row>
    <row r="837" spans="1:16" s="67" customFormat="1" ht="10.5" customHeight="1" outlineLevel="2">
      <c r="A837" s="128">
        <v>10</v>
      </c>
      <c r="B837" s="36">
        <v>2013</v>
      </c>
      <c r="C837" s="45" t="s">
        <v>240</v>
      </c>
      <c r="D837" s="38" t="s">
        <v>277</v>
      </c>
      <c r="E837" s="38" t="s">
        <v>208</v>
      </c>
      <c r="F837" s="45">
        <v>41434</v>
      </c>
      <c r="G837" s="38" t="s">
        <v>1209</v>
      </c>
      <c r="H837" s="36">
        <v>7</v>
      </c>
      <c r="I837" s="38" t="s">
        <v>166</v>
      </c>
      <c r="J837" s="52"/>
      <c r="K837" s="34"/>
      <c r="L837" s="58"/>
      <c r="M837" s="58"/>
      <c r="P837" s="76"/>
    </row>
    <row r="838" spans="1:16" s="67" customFormat="1" ht="10.5" customHeight="1" outlineLevel="2">
      <c r="A838" s="36">
        <v>6</v>
      </c>
      <c r="B838" s="36">
        <v>2013</v>
      </c>
      <c r="C838" s="45" t="s">
        <v>240</v>
      </c>
      <c r="D838" s="38" t="s">
        <v>277</v>
      </c>
      <c r="E838" s="38" t="s">
        <v>208</v>
      </c>
      <c r="F838" s="45">
        <v>41434</v>
      </c>
      <c r="G838" s="38" t="s">
        <v>900</v>
      </c>
      <c r="H838" s="36">
        <v>10</v>
      </c>
      <c r="I838" s="38" t="s">
        <v>135</v>
      </c>
      <c r="J838" s="52"/>
      <c r="K838" s="34"/>
      <c r="P838" s="76"/>
    </row>
    <row r="839" spans="1:16" s="67" customFormat="1" ht="10.5" customHeight="1" outlineLevel="2">
      <c r="A839" s="36">
        <v>6</v>
      </c>
      <c r="B839" s="36">
        <v>2013</v>
      </c>
      <c r="C839" s="45" t="s">
        <v>240</v>
      </c>
      <c r="D839" s="38" t="s">
        <v>277</v>
      </c>
      <c r="E839" s="38" t="s">
        <v>208</v>
      </c>
      <c r="F839" s="45">
        <v>41434</v>
      </c>
      <c r="G839" s="38" t="s">
        <v>1210</v>
      </c>
      <c r="H839" s="36">
        <v>3</v>
      </c>
      <c r="I839" s="38" t="s">
        <v>136</v>
      </c>
      <c r="J839" s="52"/>
      <c r="K839" s="52"/>
      <c r="P839" s="76"/>
    </row>
    <row r="840" spans="1:16" s="67" customFormat="1" ht="10.5" customHeight="1" outlineLevel="2">
      <c r="A840" s="36">
        <v>3</v>
      </c>
      <c r="B840" s="36">
        <v>2013</v>
      </c>
      <c r="C840" s="45" t="s">
        <v>240</v>
      </c>
      <c r="D840" s="38" t="s">
        <v>277</v>
      </c>
      <c r="E840" s="38" t="s">
        <v>1064</v>
      </c>
      <c r="F840" s="45">
        <v>41440</v>
      </c>
      <c r="G840" s="38" t="s">
        <v>1208</v>
      </c>
      <c r="H840" s="36">
        <v>15</v>
      </c>
      <c r="I840" s="135" t="s">
        <v>1211</v>
      </c>
      <c r="J840" s="52"/>
      <c r="K840" s="52"/>
      <c r="P840" s="76"/>
    </row>
    <row r="841" spans="1:16" s="67" customFormat="1" ht="10.5" customHeight="1" outlineLevel="2">
      <c r="A841" s="36">
        <v>3</v>
      </c>
      <c r="B841" s="36">
        <v>2013</v>
      </c>
      <c r="C841" s="45" t="s">
        <v>240</v>
      </c>
      <c r="D841" s="38" t="s">
        <v>277</v>
      </c>
      <c r="E841" s="38" t="s">
        <v>1064</v>
      </c>
      <c r="F841" s="45">
        <v>41440</v>
      </c>
      <c r="G841" s="38" t="s">
        <v>1209</v>
      </c>
      <c r="H841" s="36">
        <v>15</v>
      </c>
      <c r="I841" s="135" t="s">
        <v>1212</v>
      </c>
      <c r="J841" s="52"/>
      <c r="K841" s="34"/>
      <c r="L841" s="58"/>
      <c r="M841" s="58"/>
      <c r="P841" s="76"/>
    </row>
    <row r="842" spans="1:16" s="67" customFormat="1" ht="10.5" customHeight="1" outlineLevel="2">
      <c r="A842" s="36">
        <v>2</v>
      </c>
      <c r="B842" s="36">
        <v>2013</v>
      </c>
      <c r="C842" s="45" t="s">
        <v>240</v>
      </c>
      <c r="D842" s="38" t="s">
        <v>277</v>
      </c>
      <c r="E842" s="38" t="s">
        <v>1064</v>
      </c>
      <c r="F842" s="45">
        <v>41440</v>
      </c>
      <c r="G842" s="38" t="s">
        <v>900</v>
      </c>
      <c r="H842" s="36">
        <v>15</v>
      </c>
      <c r="I842" s="135" t="s">
        <v>825</v>
      </c>
      <c r="J842" s="52"/>
      <c r="K842" s="34"/>
      <c r="P842" s="76"/>
    </row>
    <row r="843" spans="1:16" s="67" customFormat="1" ht="10.5" customHeight="1" outlineLevel="2">
      <c r="A843" s="36">
        <v>10</v>
      </c>
      <c r="B843" s="37">
        <v>2013</v>
      </c>
      <c r="C843" s="38" t="s">
        <v>240</v>
      </c>
      <c r="D843" s="38" t="s">
        <v>277</v>
      </c>
      <c r="E843" s="45" t="s">
        <v>286</v>
      </c>
      <c r="F843" s="45">
        <v>41560</v>
      </c>
      <c r="G843" s="38" t="s">
        <v>1213</v>
      </c>
      <c r="H843" s="36">
        <v>10</v>
      </c>
      <c r="I843" s="38" t="s">
        <v>344</v>
      </c>
      <c r="J843" s="52"/>
      <c r="K843" s="52"/>
      <c r="P843" s="76"/>
    </row>
    <row r="844" spans="1:16" s="40" customFormat="1" ht="10.5" customHeight="1" outlineLevel="2">
      <c r="A844" s="36">
        <v>10</v>
      </c>
      <c r="B844" s="37">
        <v>2013</v>
      </c>
      <c r="C844" s="38" t="s">
        <v>240</v>
      </c>
      <c r="D844" s="38" t="s">
        <v>277</v>
      </c>
      <c r="E844" s="45" t="s">
        <v>286</v>
      </c>
      <c r="F844" s="45">
        <v>41560</v>
      </c>
      <c r="G844" s="38" t="s">
        <v>1214</v>
      </c>
      <c r="H844" s="36">
        <v>7</v>
      </c>
      <c r="I844" s="38" t="s">
        <v>345</v>
      </c>
      <c r="P844" s="36"/>
    </row>
    <row r="845" spans="1:16" s="40" customFormat="1" ht="10.5" customHeight="1" outlineLevel="2">
      <c r="A845" s="36">
        <v>10</v>
      </c>
      <c r="B845" s="37">
        <v>2013</v>
      </c>
      <c r="C845" s="38" t="s">
        <v>240</v>
      </c>
      <c r="D845" s="38" t="s">
        <v>277</v>
      </c>
      <c r="E845" s="45" t="s">
        <v>286</v>
      </c>
      <c r="F845" s="45">
        <v>41560</v>
      </c>
      <c r="G845" s="38" t="s">
        <v>1215</v>
      </c>
      <c r="H845" s="36">
        <v>3</v>
      </c>
      <c r="I845" s="38" t="s">
        <v>151</v>
      </c>
      <c r="P845" s="36"/>
    </row>
    <row r="846" spans="1:16" s="40" customFormat="1" ht="10.5" customHeight="1" outlineLevel="2">
      <c r="A846" s="36">
        <v>10</v>
      </c>
      <c r="B846" s="37">
        <v>2013</v>
      </c>
      <c r="C846" s="38" t="s">
        <v>240</v>
      </c>
      <c r="D846" s="38" t="s">
        <v>277</v>
      </c>
      <c r="E846" s="45" t="s">
        <v>286</v>
      </c>
      <c r="F846" s="45">
        <v>41560</v>
      </c>
      <c r="G846" s="38" t="s">
        <v>1216</v>
      </c>
      <c r="H846" s="36">
        <v>7</v>
      </c>
      <c r="I846" s="38" t="s">
        <v>131</v>
      </c>
      <c r="P846" s="36"/>
    </row>
    <row r="847" spans="1:16" s="40" customFormat="1" ht="10.5" customHeight="1" outlineLevel="2">
      <c r="A847" s="29">
        <v>6</v>
      </c>
      <c r="B847" s="30">
        <v>2014</v>
      </c>
      <c r="C847" s="31" t="s">
        <v>240</v>
      </c>
      <c r="D847" s="31" t="s">
        <v>277</v>
      </c>
      <c r="E847" s="98" t="s">
        <v>208</v>
      </c>
      <c r="F847" s="98">
        <v>41797</v>
      </c>
      <c r="G847" s="31" t="s">
        <v>1537</v>
      </c>
      <c r="H847" s="126">
        <v>3</v>
      </c>
      <c r="I847" s="127" t="s">
        <v>183</v>
      </c>
      <c r="P847" s="36"/>
    </row>
    <row r="848" spans="1:16" s="40" customFormat="1" ht="10.5" customHeight="1" outlineLevel="2">
      <c r="A848" s="29">
        <v>6</v>
      </c>
      <c r="B848" s="30">
        <v>2014</v>
      </c>
      <c r="C848" s="31" t="s">
        <v>240</v>
      </c>
      <c r="D848" s="31" t="s">
        <v>277</v>
      </c>
      <c r="E848" s="98" t="s">
        <v>208</v>
      </c>
      <c r="F848" s="98">
        <v>41797</v>
      </c>
      <c r="G848" s="31" t="s">
        <v>1538</v>
      </c>
      <c r="H848" s="126">
        <v>10</v>
      </c>
      <c r="I848" s="127" t="s">
        <v>179</v>
      </c>
      <c r="P848" s="36"/>
    </row>
    <row r="849" spans="1:16" s="40" customFormat="1" ht="10.5" customHeight="1" outlineLevel="2">
      <c r="A849" s="29">
        <v>6</v>
      </c>
      <c r="B849" s="30">
        <v>2014</v>
      </c>
      <c r="C849" s="31" t="s">
        <v>240</v>
      </c>
      <c r="D849" s="31" t="s">
        <v>277</v>
      </c>
      <c r="E849" s="98" t="s">
        <v>208</v>
      </c>
      <c r="F849" s="98">
        <v>41797</v>
      </c>
      <c r="G849" s="31" t="s">
        <v>1539</v>
      </c>
      <c r="H849" s="126">
        <v>10</v>
      </c>
      <c r="I849" s="127" t="s">
        <v>180</v>
      </c>
      <c r="P849" s="36"/>
    </row>
    <row r="850" spans="1:16" s="40" customFormat="1" ht="10.5" customHeight="1" outlineLevel="2">
      <c r="A850" s="29">
        <v>6</v>
      </c>
      <c r="B850" s="30">
        <v>2014</v>
      </c>
      <c r="C850" s="31" t="s">
        <v>240</v>
      </c>
      <c r="D850" s="31" t="s">
        <v>277</v>
      </c>
      <c r="E850" s="98" t="s">
        <v>208</v>
      </c>
      <c r="F850" s="98">
        <v>41797</v>
      </c>
      <c r="G850" s="31" t="s">
        <v>1540</v>
      </c>
      <c r="H850" s="126">
        <v>3</v>
      </c>
      <c r="I850" s="127" t="s">
        <v>215</v>
      </c>
      <c r="P850" s="36"/>
    </row>
    <row r="851" spans="1:16" s="40" customFormat="1" ht="10.5" customHeight="1" outlineLevel="2">
      <c r="A851" s="29">
        <v>6</v>
      </c>
      <c r="B851" s="30">
        <v>2014</v>
      </c>
      <c r="C851" s="31" t="s">
        <v>240</v>
      </c>
      <c r="D851" s="31" t="s">
        <v>277</v>
      </c>
      <c r="E851" s="98" t="s">
        <v>208</v>
      </c>
      <c r="F851" s="98">
        <v>41797</v>
      </c>
      <c r="G851" s="31" t="s">
        <v>1541</v>
      </c>
      <c r="H851" s="126">
        <v>7</v>
      </c>
      <c r="I851" s="127" t="s">
        <v>370</v>
      </c>
      <c r="P851" s="36"/>
    </row>
    <row r="852" spans="1:16" s="67" customFormat="1" ht="10.5" customHeight="1" outlineLevel="2">
      <c r="A852" s="29">
        <v>6</v>
      </c>
      <c r="B852" s="30">
        <v>2014</v>
      </c>
      <c r="C852" s="31" t="s">
        <v>240</v>
      </c>
      <c r="D852" s="31" t="s">
        <v>277</v>
      </c>
      <c r="E852" s="98" t="s">
        <v>208</v>
      </c>
      <c r="F852" s="98">
        <v>41797</v>
      </c>
      <c r="G852" s="31" t="s">
        <v>1542</v>
      </c>
      <c r="H852" s="126">
        <v>10</v>
      </c>
      <c r="I852" s="127" t="s">
        <v>181</v>
      </c>
      <c r="J852" s="52"/>
      <c r="K852" s="52"/>
      <c r="P852" s="76"/>
    </row>
    <row r="853" spans="1:16" s="67" customFormat="1" ht="10.5" customHeight="1" outlineLevel="2">
      <c r="A853" s="29">
        <v>6</v>
      </c>
      <c r="B853" s="30">
        <v>2014</v>
      </c>
      <c r="C853" s="31" t="s">
        <v>240</v>
      </c>
      <c r="D853" s="31" t="s">
        <v>277</v>
      </c>
      <c r="E853" s="98" t="s">
        <v>208</v>
      </c>
      <c r="F853" s="98">
        <v>41797</v>
      </c>
      <c r="G853" s="31" t="s">
        <v>1543</v>
      </c>
      <c r="H853" s="126">
        <v>7</v>
      </c>
      <c r="I853" s="127" t="s">
        <v>150</v>
      </c>
      <c r="J853" s="52"/>
      <c r="K853" s="52"/>
      <c r="P853" s="76"/>
    </row>
    <row r="854" spans="1:16" s="67" customFormat="1" ht="10.5" customHeight="1" outlineLevel="2">
      <c r="A854" s="29">
        <v>6</v>
      </c>
      <c r="B854" s="30">
        <v>2014</v>
      </c>
      <c r="C854" s="31" t="s">
        <v>240</v>
      </c>
      <c r="D854" s="31" t="s">
        <v>277</v>
      </c>
      <c r="E854" s="98" t="s">
        <v>1453</v>
      </c>
      <c r="F854" s="98">
        <v>41804</v>
      </c>
      <c r="G854" s="31" t="s">
        <v>1541</v>
      </c>
      <c r="H854" s="126">
        <v>15</v>
      </c>
      <c r="I854" s="127" t="s">
        <v>1544</v>
      </c>
      <c r="J854" s="52"/>
      <c r="K854" s="52"/>
      <c r="P854" s="76"/>
    </row>
    <row r="855" spans="1:16" s="67" customFormat="1" ht="10.5" customHeight="1" outlineLevel="2">
      <c r="A855" s="29">
        <v>6</v>
      </c>
      <c r="B855" s="30">
        <v>2014</v>
      </c>
      <c r="C855" s="31" t="s">
        <v>240</v>
      </c>
      <c r="D855" s="31" t="s">
        <v>277</v>
      </c>
      <c r="E855" s="98" t="s">
        <v>1453</v>
      </c>
      <c r="F855" s="98">
        <v>41804</v>
      </c>
      <c r="G855" s="31" t="s">
        <v>1537</v>
      </c>
      <c r="H855" s="126">
        <v>15</v>
      </c>
      <c r="I855" s="149" t="s">
        <v>1545</v>
      </c>
      <c r="J855" s="52"/>
      <c r="K855" s="34"/>
      <c r="P855" s="76"/>
    </row>
    <row r="856" spans="1:16" s="67" customFormat="1" ht="10.5" customHeight="1" outlineLevel="2">
      <c r="A856" s="29">
        <v>10</v>
      </c>
      <c r="B856" s="29">
        <v>2014</v>
      </c>
      <c r="C856" s="31" t="s">
        <v>240</v>
      </c>
      <c r="D856" s="98" t="s">
        <v>277</v>
      </c>
      <c r="E856" s="31" t="s">
        <v>286</v>
      </c>
      <c r="F856" s="131">
        <v>41924</v>
      </c>
      <c r="G856" s="31" t="s">
        <v>1659</v>
      </c>
      <c r="H856" s="29">
        <v>7</v>
      </c>
      <c r="I856" s="62" t="s">
        <v>321</v>
      </c>
      <c r="J856" s="52"/>
      <c r="K856" s="34"/>
      <c r="P856" s="76"/>
    </row>
    <row r="857" spans="1:16" s="58" customFormat="1" ht="10.5" customHeight="1" outlineLevel="2">
      <c r="A857" s="29">
        <v>10</v>
      </c>
      <c r="B857" s="29">
        <v>2014</v>
      </c>
      <c r="C857" s="31" t="s">
        <v>240</v>
      </c>
      <c r="D857" s="98" t="s">
        <v>277</v>
      </c>
      <c r="E857" s="31" t="s">
        <v>286</v>
      </c>
      <c r="F857" s="131">
        <v>41924</v>
      </c>
      <c r="G857" s="31" t="s">
        <v>1660</v>
      </c>
      <c r="H857" s="29">
        <v>3</v>
      </c>
      <c r="I857" s="62" t="s">
        <v>299</v>
      </c>
      <c r="J857" s="34"/>
      <c r="K857" s="34"/>
      <c r="L857" s="52"/>
      <c r="M857" s="52"/>
      <c r="P857" s="41"/>
    </row>
    <row r="858" spans="1:16" s="58" customFormat="1" ht="10.5" customHeight="1" outlineLevel="2">
      <c r="A858" s="29">
        <v>10</v>
      </c>
      <c r="B858" s="29">
        <v>2014</v>
      </c>
      <c r="C858" s="31" t="s">
        <v>240</v>
      </c>
      <c r="D858" s="98" t="s">
        <v>277</v>
      </c>
      <c r="E858" s="31" t="s">
        <v>286</v>
      </c>
      <c r="F858" s="131">
        <v>41924</v>
      </c>
      <c r="G858" s="31" t="s">
        <v>1661</v>
      </c>
      <c r="H858" s="29">
        <v>10</v>
      </c>
      <c r="I858" s="62" t="s">
        <v>464</v>
      </c>
      <c r="J858" s="34"/>
      <c r="K858" s="48"/>
      <c r="L858" s="52"/>
      <c r="M858" s="52"/>
      <c r="P858" s="41"/>
    </row>
    <row r="859" spans="1:16" s="58" customFormat="1" ht="10.5" customHeight="1" outlineLevel="2">
      <c r="A859" s="29">
        <v>10</v>
      </c>
      <c r="B859" s="29">
        <v>2014</v>
      </c>
      <c r="C859" s="31" t="s">
        <v>240</v>
      </c>
      <c r="D859" s="98" t="s">
        <v>277</v>
      </c>
      <c r="E859" s="31" t="s">
        <v>286</v>
      </c>
      <c r="F859" s="131">
        <v>41924</v>
      </c>
      <c r="G859" s="31" t="s">
        <v>1662</v>
      </c>
      <c r="H859" s="29">
        <v>7</v>
      </c>
      <c r="I859" s="62" t="s">
        <v>851</v>
      </c>
      <c r="J859" s="34"/>
      <c r="K859" s="52"/>
      <c r="L859" s="52"/>
      <c r="M859" s="52"/>
      <c r="P859" s="41"/>
    </row>
    <row r="860" spans="1:16" s="67" customFormat="1" ht="10.5" customHeight="1" outlineLevel="2">
      <c r="A860" s="29">
        <v>10</v>
      </c>
      <c r="B860" s="29">
        <v>2014</v>
      </c>
      <c r="C860" s="31" t="s">
        <v>240</v>
      </c>
      <c r="D860" s="98" t="s">
        <v>277</v>
      </c>
      <c r="E860" s="31" t="s">
        <v>286</v>
      </c>
      <c r="F860" s="131">
        <v>41924</v>
      </c>
      <c r="G860" s="31" t="s">
        <v>1663</v>
      </c>
      <c r="H860" s="29">
        <v>10</v>
      </c>
      <c r="I860" s="62" t="s">
        <v>314</v>
      </c>
      <c r="J860" s="34"/>
      <c r="K860" s="52"/>
      <c r="P860" s="76"/>
    </row>
    <row r="861" spans="1:16" s="67" customFormat="1" ht="10.5" customHeight="1" outlineLevel="2">
      <c r="A861" s="29">
        <v>10</v>
      </c>
      <c r="B861" s="29">
        <v>2014</v>
      </c>
      <c r="C861" s="31" t="s">
        <v>240</v>
      </c>
      <c r="D861" s="98" t="s">
        <v>277</v>
      </c>
      <c r="E861" s="31" t="s">
        <v>286</v>
      </c>
      <c r="F861" s="131">
        <v>41924</v>
      </c>
      <c r="G861" s="31" t="s">
        <v>1664</v>
      </c>
      <c r="H861" s="29">
        <v>7</v>
      </c>
      <c r="I861" s="62" t="s">
        <v>323</v>
      </c>
      <c r="J861" s="34"/>
      <c r="K861" s="58"/>
      <c r="P861" s="76"/>
    </row>
    <row r="862" spans="1:16" s="67" customFormat="1" ht="10.5" customHeight="1" outlineLevel="2">
      <c r="A862" s="29">
        <v>10</v>
      </c>
      <c r="B862" s="29">
        <v>2014</v>
      </c>
      <c r="C862" s="31" t="s">
        <v>240</v>
      </c>
      <c r="D862" s="98" t="s">
        <v>277</v>
      </c>
      <c r="E862" s="31" t="s">
        <v>286</v>
      </c>
      <c r="F862" s="131">
        <v>41924</v>
      </c>
      <c r="G862" s="31" t="s">
        <v>1665</v>
      </c>
      <c r="H862" s="29">
        <v>10</v>
      </c>
      <c r="I862" s="62" t="s">
        <v>344</v>
      </c>
      <c r="J862" s="34"/>
      <c r="K862" s="58"/>
      <c r="P862" s="76"/>
    </row>
    <row r="863" spans="1:16" s="67" customFormat="1" ht="10.5" customHeight="1" outlineLevel="2">
      <c r="A863" s="29">
        <v>10</v>
      </c>
      <c r="B863" s="29">
        <v>2014</v>
      </c>
      <c r="C863" s="31" t="s">
        <v>240</v>
      </c>
      <c r="D863" s="98" t="s">
        <v>277</v>
      </c>
      <c r="E863" s="31" t="s">
        <v>286</v>
      </c>
      <c r="F863" s="131">
        <v>41924</v>
      </c>
      <c r="G863" s="31" t="s">
        <v>1666</v>
      </c>
      <c r="H863" s="29">
        <v>7</v>
      </c>
      <c r="I863" s="62" t="s">
        <v>345</v>
      </c>
      <c r="J863" s="34"/>
      <c r="P863" s="76"/>
    </row>
    <row r="864" spans="1:16" s="67" customFormat="1" ht="10.5" customHeight="1" outlineLevel="2">
      <c r="A864" s="29">
        <v>10</v>
      </c>
      <c r="B864" s="29">
        <v>2014</v>
      </c>
      <c r="C864" s="31" t="s">
        <v>240</v>
      </c>
      <c r="D864" s="98" t="s">
        <v>277</v>
      </c>
      <c r="E864" s="31" t="s">
        <v>286</v>
      </c>
      <c r="F864" s="131">
        <v>41924</v>
      </c>
      <c r="G864" s="31" t="s">
        <v>1667</v>
      </c>
      <c r="H864" s="29">
        <v>7</v>
      </c>
      <c r="I864" s="62" t="s">
        <v>23</v>
      </c>
      <c r="J864" s="34"/>
      <c r="K864" s="52"/>
      <c r="P864" s="76"/>
    </row>
    <row r="865" spans="1:16" s="67" customFormat="1" ht="10.5" customHeight="1" outlineLevel="2">
      <c r="A865" s="29">
        <v>10</v>
      </c>
      <c r="B865" s="29">
        <v>2014</v>
      </c>
      <c r="C865" s="31" t="s">
        <v>240</v>
      </c>
      <c r="D865" s="98" t="s">
        <v>277</v>
      </c>
      <c r="E865" s="31" t="s">
        <v>286</v>
      </c>
      <c r="F865" s="131">
        <v>41924</v>
      </c>
      <c r="G865" s="31" t="s">
        <v>1668</v>
      </c>
      <c r="H865" s="29">
        <v>3</v>
      </c>
      <c r="I865" s="62" t="s">
        <v>477</v>
      </c>
      <c r="J865" s="34"/>
      <c r="K865" s="34"/>
      <c r="P865" s="76"/>
    </row>
    <row r="866" spans="1:16" s="52" customFormat="1" ht="10.5" customHeight="1" outlineLevel="2">
      <c r="A866" s="29">
        <v>10</v>
      </c>
      <c r="B866" s="29">
        <v>2014</v>
      </c>
      <c r="C866" s="31" t="s">
        <v>240</v>
      </c>
      <c r="D866" s="98" t="s">
        <v>277</v>
      </c>
      <c r="E866" s="31" t="s">
        <v>286</v>
      </c>
      <c r="F866" s="131">
        <v>41924</v>
      </c>
      <c r="G866" s="31" t="s">
        <v>1669</v>
      </c>
      <c r="H866" s="29">
        <v>10</v>
      </c>
      <c r="I866" s="62" t="s">
        <v>17</v>
      </c>
      <c r="J866" s="34"/>
      <c r="K866" s="59"/>
      <c r="L866" s="67"/>
      <c r="M866" s="67"/>
      <c r="P866" s="55"/>
    </row>
    <row r="867" spans="1:16" s="52" customFormat="1" ht="10.5" customHeight="1" outlineLevel="1">
      <c r="A867" s="29"/>
      <c r="B867" s="29"/>
      <c r="C867" s="31"/>
      <c r="D867" s="98" t="s">
        <v>282</v>
      </c>
      <c r="E867" s="31"/>
      <c r="F867" s="131"/>
      <c r="G867" s="31"/>
      <c r="H867" s="29">
        <f>SUBTOTAL(9,H815:H866)</f>
        <v>440</v>
      </c>
      <c r="I867" s="62"/>
      <c r="J867" s="34"/>
      <c r="K867" s="59"/>
      <c r="L867" s="67"/>
      <c r="M867" s="67"/>
      <c r="P867" s="55"/>
    </row>
    <row r="868" spans="1:16" s="52" customFormat="1" ht="10.5" customHeight="1" outlineLevel="2">
      <c r="A868" s="36">
        <v>2</v>
      </c>
      <c r="B868" s="37">
        <v>2013</v>
      </c>
      <c r="C868" s="38" t="s">
        <v>296</v>
      </c>
      <c r="D868" s="38" t="s">
        <v>1217</v>
      </c>
      <c r="E868" s="45" t="s">
        <v>286</v>
      </c>
      <c r="F868" s="45">
        <v>41560</v>
      </c>
      <c r="G868" s="38" t="s">
        <v>1218</v>
      </c>
      <c r="H868" s="36">
        <v>7</v>
      </c>
      <c r="I868" s="38" t="s">
        <v>454</v>
      </c>
      <c r="J868" s="67"/>
      <c r="K868" s="54"/>
      <c r="L868" s="67"/>
      <c r="M868" s="67"/>
      <c r="P868" s="55"/>
    </row>
    <row r="869" spans="1:16" s="67" customFormat="1" ht="10.5" customHeight="1" outlineLevel="2">
      <c r="A869" s="29">
        <v>10</v>
      </c>
      <c r="B869" s="29">
        <v>2014</v>
      </c>
      <c r="C869" s="62" t="s">
        <v>296</v>
      </c>
      <c r="D869" s="98" t="s">
        <v>1217</v>
      </c>
      <c r="E869" s="31" t="s">
        <v>286</v>
      </c>
      <c r="F869" s="131">
        <v>41924</v>
      </c>
      <c r="G869" s="31" t="s">
        <v>1670</v>
      </c>
      <c r="H869" s="29">
        <v>7</v>
      </c>
      <c r="I869" s="62" t="s">
        <v>316</v>
      </c>
      <c r="K869" s="61"/>
      <c r="L869" s="48"/>
      <c r="M869" s="48"/>
      <c r="P869" s="76"/>
    </row>
    <row r="870" spans="1:16" s="67" customFormat="1" ht="10.5" customHeight="1" outlineLevel="1">
      <c r="A870" s="29"/>
      <c r="B870" s="29"/>
      <c r="C870" s="62"/>
      <c r="D870" s="98" t="s">
        <v>1219</v>
      </c>
      <c r="E870" s="31"/>
      <c r="F870" s="131"/>
      <c r="G870" s="31"/>
      <c r="H870" s="29">
        <f>SUBTOTAL(9,H868:H869)</f>
        <v>14</v>
      </c>
      <c r="I870" s="62"/>
      <c r="K870" s="61"/>
      <c r="L870" s="48"/>
      <c r="M870" s="48"/>
      <c r="P870" s="76"/>
    </row>
    <row r="871" spans="1:16" s="234" customFormat="1" ht="10.5" customHeight="1" outlineLevel="2">
      <c r="A871" s="210">
        <v>10</v>
      </c>
      <c r="B871" s="210">
        <v>2012</v>
      </c>
      <c r="C871" s="237" t="s">
        <v>240</v>
      </c>
      <c r="D871" s="237" t="s">
        <v>229</v>
      </c>
      <c r="E871" s="237" t="s">
        <v>257</v>
      </c>
      <c r="F871" s="238">
        <v>40958</v>
      </c>
      <c r="G871" s="244" t="s">
        <v>449</v>
      </c>
      <c r="H871" s="210">
        <v>5</v>
      </c>
      <c r="I871" s="237" t="s">
        <v>241</v>
      </c>
      <c r="J871" s="215" t="s">
        <v>1721</v>
      </c>
      <c r="K871" s="239"/>
      <c r="P871" s="235"/>
    </row>
    <row r="872" spans="1:16" s="234" customFormat="1" ht="10.5" customHeight="1" outlineLevel="2">
      <c r="A872" s="210">
        <v>10</v>
      </c>
      <c r="B872" s="210">
        <v>2012</v>
      </c>
      <c r="C872" s="237" t="s">
        <v>240</v>
      </c>
      <c r="D872" s="237" t="s">
        <v>229</v>
      </c>
      <c r="E872" s="237" t="s">
        <v>257</v>
      </c>
      <c r="F872" s="238">
        <v>40958</v>
      </c>
      <c r="G872" s="244" t="s">
        <v>429</v>
      </c>
      <c r="H872" s="210">
        <v>5</v>
      </c>
      <c r="I872" s="237" t="s">
        <v>267</v>
      </c>
      <c r="K872" s="239"/>
      <c r="P872" s="235"/>
    </row>
    <row r="873" spans="1:16" s="234" customFormat="1" ht="10.5" customHeight="1" outlineLevel="2">
      <c r="A873" s="210">
        <v>3</v>
      </c>
      <c r="B873" s="236">
        <v>2012</v>
      </c>
      <c r="C873" s="237" t="s">
        <v>240</v>
      </c>
      <c r="D873" s="237" t="s">
        <v>229</v>
      </c>
      <c r="E873" s="238" t="s">
        <v>290</v>
      </c>
      <c r="F873" s="238">
        <v>40972</v>
      </c>
      <c r="G873" s="237" t="s">
        <v>525</v>
      </c>
      <c r="H873" s="210">
        <v>7</v>
      </c>
      <c r="I873" s="237" t="s">
        <v>99</v>
      </c>
      <c r="K873" s="245"/>
      <c r="P873" s="235"/>
    </row>
    <row r="874" spans="1:16" s="234" customFormat="1" ht="10.5" customHeight="1" outlineLevel="2">
      <c r="A874" s="210">
        <v>3</v>
      </c>
      <c r="B874" s="236">
        <v>2012</v>
      </c>
      <c r="C874" s="237" t="s">
        <v>240</v>
      </c>
      <c r="D874" s="237" t="s">
        <v>229</v>
      </c>
      <c r="E874" s="238" t="s">
        <v>290</v>
      </c>
      <c r="F874" s="238">
        <v>40972</v>
      </c>
      <c r="G874" s="237" t="s">
        <v>429</v>
      </c>
      <c r="H874" s="210">
        <v>3</v>
      </c>
      <c r="I874" s="237" t="s">
        <v>526</v>
      </c>
      <c r="K874" s="245"/>
      <c r="P874" s="235"/>
    </row>
    <row r="875" spans="1:16" s="234" customFormat="1" ht="10.5" customHeight="1" outlineLevel="2">
      <c r="A875" s="210">
        <v>3</v>
      </c>
      <c r="B875" s="236">
        <v>2012</v>
      </c>
      <c r="C875" s="237" t="s">
        <v>240</v>
      </c>
      <c r="D875" s="237" t="s">
        <v>229</v>
      </c>
      <c r="E875" s="238" t="s">
        <v>290</v>
      </c>
      <c r="F875" s="238">
        <v>40972</v>
      </c>
      <c r="G875" s="237" t="s">
        <v>497</v>
      </c>
      <c r="H875" s="210">
        <v>7</v>
      </c>
      <c r="I875" s="237" t="s">
        <v>32</v>
      </c>
      <c r="K875" s="239"/>
      <c r="P875" s="235"/>
    </row>
    <row r="876" spans="1:16" s="234" customFormat="1" ht="10.5" customHeight="1" outlineLevel="2">
      <c r="A876" s="210">
        <v>6</v>
      </c>
      <c r="B876" s="236">
        <v>2012</v>
      </c>
      <c r="C876" s="237" t="s">
        <v>240</v>
      </c>
      <c r="D876" s="237" t="s">
        <v>229</v>
      </c>
      <c r="E876" s="238" t="s">
        <v>199</v>
      </c>
      <c r="F876" s="238">
        <v>40978</v>
      </c>
      <c r="G876" s="237" t="s">
        <v>429</v>
      </c>
      <c r="H876" s="210">
        <v>5</v>
      </c>
      <c r="I876" s="237" t="s">
        <v>267</v>
      </c>
      <c r="K876" s="239"/>
      <c r="P876" s="235"/>
    </row>
    <row r="877" spans="1:16" s="234" customFormat="1" ht="10.5" customHeight="1" outlineLevel="2">
      <c r="A877" s="218">
        <v>6</v>
      </c>
      <c r="B877" s="218">
        <v>2013</v>
      </c>
      <c r="C877" s="220" t="s">
        <v>240</v>
      </c>
      <c r="D877" s="221" t="s">
        <v>229</v>
      </c>
      <c r="E877" s="220" t="s">
        <v>290</v>
      </c>
      <c r="F877" s="221">
        <v>41336</v>
      </c>
      <c r="G877" s="220" t="s">
        <v>1014</v>
      </c>
      <c r="H877" s="218">
        <v>3</v>
      </c>
      <c r="I877" s="220" t="s">
        <v>349</v>
      </c>
      <c r="K877" s="239"/>
      <c r="P877" s="235"/>
    </row>
    <row r="878" spans="1:16" s="234" customFormat="1" ht="10.5" customHeight="1" outlineLevel="2">
      <c r="A878" s="218">
        <v>6</v>
      </c>
      <c r="B878" s="218">
        <v>2013</v>
      </c>
      <c r="C878" s="220" t="s">
        <v>240</v>
      </c>
      <c r="D878" s="221" t="s">
        <v>229</v>
      </c>
      <c r="E878" s="220" t="s">
        <v>290</v>
      </c>
      <c r="F878" s="221">
        <v>41336</v>
      </c>
      <c r="G878" s="220" t="s">
        <v>1015</v>
      </c>
      <c r="H878" s="218">
        <v>10</v>
      </c>
      <c r="I878" s="220" t="s">
        <v>84</v>
      </c>
      <c r="K878" s="239"/>
      <c r="P878" s="235"/>
    </row>
    <row r="879" spans="1:16" s="234" customFormat="1" ht="10.5" customHeight="1" outlineLevel="1">
      <c r="A879" s="218"/>
      <c r="B879" s="218"/>
      <c r="C879" s="220"/>
      <c r="D879" s="221" t="s">
        <v>230</v>
      </c>
      <c r="E879" s="220"/>
      <c r="F879" s="221"/>
      <c r="G879" s="220"/>
      <c r="H879" s="218">
        <f>SUBTOTAL(9,H871:H878)</f>
        <v>45</v>
      </c>
      <c r="I879" s="220"/>
      <c r="K879" s="239"/>
      <c r="P879" s="235"/>
    </row>
    <row r="880" spans="1:16" s="67" customFormat="1" ht="10.5" customHeight="1" outlineLevel="2">
      <c r="A880" s="36">
        <v>6</v>
      </c>
      <c r="B880" s="36">
        <v>2013</v>
      </c>
      <c r="C880" s="38" t="s">
        <v>239</v>
      </c>
      <c r="D880" s="45" t="s">
        <v>1016</v>
      </c>
      <c r="E880" s="38" t="s">
        <v>290</v>
      </c>
      <c r="F880" s="45">
        <v>41336</v>
      </c>
      <c r="G880" s="38" t="s">
        <v>1017</v>
      </c>
      <c r="H880" s="36">
        <v>3</v>
      </c>
      <c r="I880" s="38" t="s">
        <v>355</v>
      </c>
      <c r="K880" s="52"/>
      <c r="P880" s="76"/>
    </row>
    <row r="881" spans="1:16" s="67" customFormat="1" ht="10.5" customHeight="1" outlineLevel="1">
      <c r="A881" s="36"/>
      <c r="B881" s="36"/>
      <c r="C881" s="38"/>
      <c r="D881" s="45" t="s">
        <v>1018</v>
      </c>
      <c r="E881" s="38"/>
      <c r="F881" s="45"/>
      <c r="G881" s="38"/>
      <c r="H881" s="36">
        <f>SUBTOTAL(9,H880:H880)</f>
        <v>3</v>
      </c>
      <c r="I881" s="38"/>
      <c r="K881" s="52"/>
      <c r="P881" s="76"/>
    </row>
    <row r="882" spans="1:16" s="48" customFormat="1" ht="10.5" customHeight="1" outlineLevel="2">
      <c r="A882" s="42">
        <v>10</v>
      </c>
      <c r="B882" s="43">
        <v>2012</v>
      </c>
      <c r="C882" s="44" t="s">
        <v>239</v>
      </c>
      <c r="D882" s="44" t="s">
        <v>80</v>
      </c>
      <c r="E882" s="53" t="s">
        <v>290</v>
      </c>
      <c r="F882" s="53">
        <v>40972</v>
      </c>
      <c r="G882" s="44" t="s">
        <v>527</v>
      </c>
      <c r="H882" s="42">
        <v>7</v>
      </c>
      <c r="I882" s="44" t="s">
        <v>528</v>
      </c>
      <c r="J882" s="40"/>
      <c r="K882" s="52"/>
      <c r="L882" s="67"/>
      <c r="M882" s="67"/>
      <c r="P882" s="42"/>
    </row>
    <row r="883" spans="1:16" s="40" customFormat="1" ht="10.5" customHeight="1" outlineLevel="2">
      <c r="A883" s="128">
        <v>3</v>
      </c>
      <c r="B883" s="36">
        <v>2013</v>
      </c>
      <c r="C883" s="38" t="s">
        <v>239</v>
      </c>
      <c r="D883" s="45" t="s">
        <v>80</v>
      </c>
      <c r="E883" s="38" t="s">
        <v>290</v>
      </c>
      <c r="F883" s="45">
        <v>41336</v>
      </c>
      <c r="G883" s="38" t="s">
        <v>527</v>
      </c>
      <c r="H883" s="36">
        <v>7</v>
      </c>
      <c r="I883" s="38" t="s">
        <v>528</v>
      </c>
      <c r="P883" s="36"/>
    </row>
    <row r="884" spans="1:16" s="67" customFormat="1" ht="10.5" customHeight="1" outlineLevel="2">
      <c r="A884" s="36">
        <v>6</v>
      </c>
      <c r="B884" s="36">
        <v>2013</v>
      </c>
      <c r="C884" s="45" t="s">
        <v>239</v>
      </c>
      <c r="D884" s="38" t="s">
        <v>80</v>
      </c>
      <c r="E884" s="38" t="s">
        <v>208</v>
      </c>
      <c r="F884" s="45">
        <v>41434</v>
      </c>
      <c r="G884" s="38" t="s">
        <v>1220</v>
      </c>
      <c r="H884" s="36">
        <v>3</v>
      </c>
      <c r="I884" s="38" t="s">
        <v>376</v>
      </c>
      <c r="K884" s="34"/>
      <c r="L884" s="48"/>
      <c r="M884" s="48"/>
      <c r="P884" s="76"/>
    </row>
    <row r="885" spans="1:16" s="67" customFormat="1" ht="10.5" customHeight="1" outlineLevel="2">
      <c r="A885" s="29">
        <v>2</v>
      </c>
      <c r="B885" s="29">
        <v>2014</v>
      </c>
      <c r="C885" s="98" t="s">
        <v>239</v>
      </c>
      <c r="D885" s="31" t="s">
        <v>80</v>
      </c>
      <c r="E885" s="31" t="s">
        <v>251</v>
      </c>
      <c r="F885" s="98">
        <v>41685</v>
      </c>
      <c r="G885" s="31" t="s">
        <v>1329</v>
      </c>
      <c r="H885" s="29">
        <v>5</v>
      </c>
      <c r="I885" s="31" t="s">
        <v>258</v>
      </c>
      <c r="K885" s="52"/>
      <c r="P885" s="76"/>
    </row>
    <row r="886" spans="1:16" s="67" customFormat="1" ht="10.5" customHeight="1" outlineLevel="2">
      <c r="A886" s="29">
        <v>10</v>
      </c>
      <c r="B886" s="29">
        <v>2014</v>
      </c>
      <c r="C886" s="62" t="s">
        <v>239</v>
      </c>
      <c r="D886" s="98" t="s">
        <v>80</v>
      </c>
      <c r="E886" s="31" t="s">
        <v>286</v>
      </c>
      <c r="F886" s="131">
        <v>41924</v>
      </c>
      <c r="G886" s="31" t="s">
        <v>1671</v>
      </c>
      <c r="H886" s="29">
        <v>3</v>
      </c>
      <c r="I886" s="62" t="s">
        <v>1672</v>
      </c>
      <c r="J886" s="40"/>
      <c r="K886" s="52"/>
      <c r="P886" s="76"/>
    </row>
    <row r="887" spans="1:16" s="67" customFormat="1" ht="10.5" customHeight="1" outlineLevel="1">
      <c r="A887" s="29"/>
      <c r="B887" s="29"/>
      <c r="C887" s="62"/>
      <c r="D887" s="98" t="s">
        <v>81</v>
      </c>
      <c r="E887" s="31"/>
      <c r="F887" s="131"/>
      <c r="G887" s="31"/>
      <c r="H887" s="29">
        <f>SUBTOTAL(9,H882:H886)</f>
        <v>25</v>
      </c>
      <c r="I887" s="62"/>
      <c r="J887" s="40"/>
      <c r="K887" s="52"/>
      <c r="P887" s="76"/>
    </row>
    <row r="888" spans="1:16" s="67" customFormat="1" ht="10.5" customHeight="1" outlineLevel="2">
      <c r="A888" s="42">
        <v>6</v>
      </c>
      <c r="B888" s="55">
        <v>2012</v>
      </c>
      <c r="C888" s="57" t="s">
        <v>239</v>
      </c>
      <c r="D888" s="65" t="s">
        <v>284</v>
      </c>
      <c r="E888" s="57" t="s">
        <v>199</v>
      </c>
      <c r="F888" s="65">
        <v>40978</v>
      </c>
      <c r="G888" s="57" t="s">
        <v>450</v>
      </c>
      <c r="H888" s="55">
        <v>5</v>
      </c>
      <c r="I888" s="57" t="s">
        <v>258</v>
      </c>
      <c r="K888" s="52"/>
      <c r="P888" s="76"/>
    </row>
    <row r="889" spans="1:16" s="67" customFormat="1" ht="10.5" customHeight="1" outlineLevel="2">
      <c r="A889" s="42">
        <v>6</v>
      </c>
      <c r="B889" s="129">
        <v>2012</v>
      </c>
      <c r="C889" s="124" t="s">
        <v>239</v>
      </c>
      <c r="D889" s="124" t="s">
        <v>284</v>
      </c>
      <c r="E889" s="124" t="s">
        <v>208</v>
      </c>
      <c r="F889" s="133">
        <v>41049</v>
      </c>
      <c r="G889" s="134" t="s">
        <v>796</v>
      </c>
      <c r="H889" s="129">
        <v>3</v>
      </c>
      <c r="I889" s="124" t="s">
        <v>188</v>
      </c>
      <c r="K889" s="52"/>
      <c r="P889" s="76"/>
    </row>
    <row r="890" spans="1:16" s="67" customFormat="1" ht="10.5" customHeight="1" outlineLevel="2">
      <c r="A890" s="42">
        <v>6</v>
      </c>
      <c r="B890" s="129">
        <v>2012</v>
      </c>
      <c r="C890" s="124" t="s">
        <v>239</v>
      </c>
      <c r="D890" s="124" t="s">
        <v>284</v>
      </c>
      <c r="E890" s="124" t="s">
        <v>945</v>
      </c>
      <c r="F890" s="133">
        <v>41223</v>
      </c>
      <c r="G890" s="134" t="s">
        <v>949</v>
      </c>
      <c r="H890" s="129">
        <v>5</v>
      </c>
      <c r="I890" s="124" t="s">
        <v>329</v>
      </c>
      <c r="K890" s="34"/>
      <c r="P890" s="76"/>
    </row>
    <row r="891" spans="1:16" s="67" customFormat="1" ht="10.5" customHeight="1" outlineLevel="2">
      <c r="A891" s="36">
        <v>3</v>
      </c>
      <c r="B891" s="36">
        <v>2013</v>
      </c>
      <c r="C891" s="38" t="s">
        <v>239</v>
      </c>
      <c r="D891" s="45" t="s">
        <v>284</v>
      </c>
      <c r="E891" s="38" t="s">
        <v>290</v>
      </c>
      <c r="F891" s="45">
        <v>41336</v>
      </c>
      <c r="G891" s="38" t="s">
        <v>1019</v>
      </c>
      <c r="H891" s="36">
        <v>3</v>
      </c>
      <c r="I891" s="38" t="s">
        <v>30</v>
      </c>
      <c r="K891" s="34"/>
      <c r="P891" s="76"/>
    </row>
    <row r="892" spans="1:16" s="48" customFormat="1" ht="10.5" customHeight="1" outlineLevel="2">
      <c r="A892" s="36">
        <v>3</v>
      </c>
      <c r="B892" s="37">
        <v>2013</v>
      </c>
      <c r="C892" s="38" t="s">
        <v>239</v>
      </c>
      <c r="D892" s="38" t="s">
        <v>284</v>
      </c>
      <c r="E892" s="45" t="s">
        <v>337</v>
      </c>
      <c r="F892" s="45">
        <v>41546</v>
      </c>
      <c r="G892" s="38" t="s">
        <v>1276</v>
      </c>
      <c r="H892" s="36">
        <v>5</v>
      </c>
      <c r="I892" s="38" t="s">
        <v>329</v>
      </c>
      <c r="J892" s="52"/>
      <c r="K892" s="34"/>
      <c r="L892" s="67"/>
      <c r="M892" s="67"/>
      <c r="P892" s="42"/>
    </row>
    <row r="893" spans="1:16" s="48" customFormat="1" ht="10.5" customHeight="1" outlineLevel="2">
      <c r="A893" s="36">
        <v>3</v>
      </c>
      <c r="B893" s="37">
        <v>2013</v>
      </c>
      <c r="C893" s="38" t="s">
        <v>239</v>
      </c>
      <c r="D893" s="38" t="s">
        <v>284</v>
      </c>
      <c r="E893" s="45" t="s">
        <v>286</v>
      </c>
      <c r="F893" s="45">
        <v>41560</v>
      </c>
      <c r="G893" s="38" t="s">
        <v>1221</v>
      </c>
      <c r="H893" s="36">
        <v>10</v>
      </c>
      <c r="I893" s="38" t="s">
        <v>43</v>
      </c>
      <c r="J893" s="52"/>
      <c r="K893" s="34"/>
      <c r="L893" s="67"/>
      <c r="M893" s="67"/>
      <c r="P893" s="42"/>
    </row>
    <row r="894" spans="1:16" s="48" customFormat="1" ht="10.5" customHeight="1" outlineLevel="2">
      <c r="A894" s="29">
        <v>3</v>
      </c>
      <c r="B894" s="29">
        <v>2014</v>
      </c>
      <c r="C894" s="31" t="s">
        <v>239</v>
      </c>
      <c r="D894" s="98" t="s">
        <v>284</v>
      </c>
      <c r="E894" s="31" t="s">
        <v>199</v>
      </c>
      <c r="F894" s="98">
        <v>41706</v>
      </c>
      <c r="G894" s="31" t="s">
        <v>1390</v>
      </c>
      <c r="H894" s="29">
        <v>10</v>
      </c>
      <c r="I894" s="31" t="s">
        <v>252</v>
      </c>
      <c r="J894" s="52"/>
      <c r="K894" s="34"/>
      <c r="L894" s="67"/>
      <c r="M894" s="67"/>
      <c r="P894" s="42"/>
    </row>
    <row r="895" spans="1:16" s="48" customFormat="1" ht="10.5" customHeight="1" outlineLevel="1">
      <c r="A895" s="29"/>
      <c r="B895" s="29"/>
      <c r="C895" s="31"/>
      <c r="D895" s="98" t="s">
        <v>285</v>
      </c>
      <c r="E895" s="31"/>
      <c r="F895" s="98"/>
      <c r="G895" s="31"/>
      <c r="H895" s="29">
        <f>SUBTOTAL(9,H888:H894)</f>
        <v>41</v>
      </c>
      <c r="I895" s="31"/>
      <c r="J895" s="52"/>
      <c r="K895" s="34"/>
      <c r="L895" s="67"/>
      <c r="M895" s="67"/>
      <c r="P895" s="42"/>
    </row>
    <row r="896" spans="1:16" s="67" customFormat="1" ht="10.5" customHeight="1" outlineLevel="2">
      <c r="A896" s="36">
        <v>6</v>
      </c>
      <c r="B896" s="36">
        <v>2013</v>
      </c>
      <c r="C896" s="38" t="s">
        <v>262</v>
      </c>
      <c r="D896" s="45" t="s">
        <v>1044</v>
      </c>
      <c r="E896" s="38" t="s">
        <v>246</v>
      </c>
      <c r="F896" s="45">
        <v>41350</v>
      </c>
      <c r="G896" s="38" t="s">
        <v>1045</v>
      </c>
      <c r="H896" s="36">
        <v>5</v>
      </c>
      <c r="I896" s="38" t="s">
        <v>263</v>
      </c>
      <c r="J896" s="52"/>
      <c r="K896" s="34"/>
      <c r="P896" s="76"/>
    </row>
    <row r="897" spans="1:16" s="62" customFormat="1" ht="10.5" customHeight="1" outlineLevel="2">
      <c r="A897" s="29">
        <v>10</v>
      </c>
      <c r="B897" s="29">
        <v>2014</v>
      </c>
      <c r="C897" s="31" t="s">
        <v>262</v>
      </c>
      <c r="D897" s="98" t="s">
        <v>1044</v>
      </c>
      <c r="E897" s="31" t="s">
        <v>266</v>
      </c>
      <c r="F897" s="98">
        <v>41938</v>
      </c>
      <c r="G897" s="31" t="s">
        <v>1696</v>
      </c>
      <c r="H897" s="29">
        <v>5</v>
      </c>
      <c r="I897" s="31" t="s">
        <v>328</v>
      </c>
      <c r="P897" s="29"/>
    </row>
    <row r="898" spans="1:16" s="62" customFormat="1" ht="10.5" customHeight="1" outlineLevel="1">
      <c r="A898" s="29"/>
      <c r="B898" s="29"/>
      <c r="C898" s="31"/>
      <c r="D898" s="98" t="s">
        <v>1046</v>
      </c>
      <c r="E898" s="31"/>
      <c r="F898" s="98"/>
      <c r="G898" s="31"/>
      <c r="H898" s="29">
        <f>SUBTOTAL(9,H896:H897)</f>
        <v>10</v>
      </c>
      <c r="I898" s="31"/>
      <c r="P898" s="29"/>
    </row>
    <row r="899" spans="1:16" s="67" customFormat="1" ht="10.5" customHeight="1" outlineLevel="2">
      <c r="A899" s="42">
        <v>6</v>
      </c>
      <c r="B899" s="56">
        <v>2012</v>
      </c>
      <c r="C899" s="57" t="s">
        <v>240</v>
      </c>
      <c r="D899" s="57" t="s">
        <v>128</v>
      </c>
      <c r="E899" s="65" t="s">
        <v>290</v>
      </c>
      <c r="F899" s="65">
        <v>40972</v>
      </c>
      <c r="G899" s="57" t="s">
        <v>441</v>
      </c>
      <c r="H899" s="55">
        <v>10</v>
      </c>
      <c r="I899" s="57" t="s">
        <v>361</v>
      </c>
      <c r="J899" s="40"/>
      <c r="K899" s="34"/>
      <c r="L899" s="52"/>
      <c r="M899" s="52"/>
      <c r="P899" s="76"/>
    </row>
    <row r="900" spans="1:16" s="67" customFormat="1" ht="10.5" customHeight="1" outlineLevel="2">
      <c r="A900" s="42">
        <v>6</v>
      </c>
      <c r="B900" s="56">
        <v>2012</v>
      </c>
      <c r="C900" s="57" t="s">
        <v>240</v>
      </c>
      <c r="D900" s="57" t="s">
        <v>128</v>
      </c>
      <c r="E900" s="65" t="s">
        <v>290</v>
      </c>
      <c r="F900" s="65">
        <v>40972</v>
      </c>
      <c r="G900" s="57" t="s">
        <v>529</v>
      </c>
      <c r="H900" s="55">
        <v>7</v>
      </c>
      <c r="I900" s="57" t="s">
        <v>145</v>
      </c>
      <c r="K900" s="52"/>
      <c r="L900" s="52"/>
      <c r="M900" s="52"/>
      <c r="P900" s="76"/>
    </row>
    <row r="901" spans="1:16" s="67" customFormat="1" ht="10.5" customHeight="1" outlineLevel="2">
      <c r="A901" s="42">
        <v>6</v>
      </c>
      <c r="B901" s="56">
        <v>2012</v>
      </c>
      <c r="C901" s="57" t="s">
        <v>240</v>
      </c>
      <c r="D901" s="57" t="s">
        <v>128</v>
      </c>
      <c r="E901" s="65" t="s">
        <v>290</v>
      </c>
      <c r="F901" s="65">
        <v>40972</v>
      </c>
      <c r="G901" s="57" t="s">
        <v>442</v>
      </c>
      <c r="H901" s="55">
        <v>7</v>
      </c>
      <c r="I901" s="57" t="s">
        <v>283</v>
      </c>
      <c r="K901" s="52"/>
      <c r="L901" s="52"/>
      <c r="M901" s="52"/>
      <c r="P901" s="76"/>
    </row>
    <row r="902" spans="1:16" s="67" customFormat="1" ht="10.5" customHeight="1" outlineLevel="2">
      <c r="A902" s="42">
        <v>10</v>
      </c>
      <c r="B902" s="56">
        <v>2012</v>
      </c>
      <c r="C902" s="57" t="s">
        <v>240</v>
      </c>
      <c r="D902" s="57" t="s">
        <v>128</v>
      </c>
      <c r="E902" s="65" t="s">
        <v>290</v>
      </c>
      <c r="F902" s="65">
        <v>40972</v>
      </c>
      <c r="G902" s="57" t="s">
        <v>443</v>
      </c>
      <c r="H902" s="55">
        <v>10</v>
      </c>
      <c r="I902" s="57" t="s">
        <v>153</v>
      </c>
      <c r="K902" s="52"/>
      <c r="L902" s="52"/>
      <c r="M902" s="52"/>
      <c r="P902" s="76"/>
    </row>
    <row r="903" spans="1:16" s="67" customFormat="1" ht="10.5" customHeight="1" outlineLevel="2">
      <c r="A903" s="42">
        <v>10</v>
      </c>
      <c r="B903" s="56">
        <v>2012</v>
      </c>
      <c r="C903" s="57" t="s">
        <v>240</v>
      </c>
      <c r="D903" s="57" t="s">
        <v>128</v>
      </c>
      <c r="E903" s="65" t="s">
        <v>290</v>
      </c>
      <c r="F903" s="65">
        <v>40972</v>
      </c>
      <c r="G903" s="57" t="s">
        <v>530</v>
      </c>
      <c r="H903" s="55">
        <v>3</v>
      </c>
      <c r="I903" s="57" t="s">
        <v>292</v>
      </c>
      <c r="K903" s="52"/>
      <c r="L903" s="52"/>
      <c r="M903" s="52"/>
      <c r="P903" s="76"/>
    </row>
    <row r="904" spans="1:16" s="67" customFormat="1" ht="10.5" customHeight="1" outlineLevel="2">
      <c r="A904" s="42">
        <v>10</v>
      </c>
      <c r="B904" s="129">
        <v>2012</v>
      </c>
      <c r="C904" s="124" t="s">
        <v>240</v>
      </c>
      <c r="D904" s="124" t="s">
        <v>128</v>
      </c>
      <c r="E904" s="124" t="s">
        <v>208</v>
      </c>
      <c r="F904" s="133">
        <v>41049</v>
      </c>
      <c r="G904" s="134" t="s">
        <v>797</v>
      </c>
      <c r="H904" s="129">
        <v>3</v>
      </c>
      <c r="I904" s="124" t="s">
        <v>167</v>
      </c>
      <c r="K904" s="52"/>
      <c r="L904" s="52"/>
      <c r="M904" s="52"/>
      <c r="P904" s="76"/>
    </row>
    <row r="905" spans="1:16" s="67" customFormat="1" ht="10.5" customHeight="1" outlineLevel="2">
      <c r="A905" s="42">
        <v>10</v>
      </c>
      <c r="B905" s="129">
        <v>2012</v>
      </c>
      <c r="C905" s="124" t="s">
        <v>240</v>
      </c>
      <c r="D905" s="124" t="s">
        <v>128</v>
      </c>
      <c r="E905" s="124" t="s">
        <v>208</v>
      </c>
      <c r="F905" s="133">
        <v>41049</v>
      </c>
      <c r="G905" s="134" t="s">
        <v>798</v>
      </c>
      <c r="H905" s="129">
        <v>7</v>
      </c>
      <c r="I905" s="124" t="s">
        <v>165</v>
      </c>
      <c r="K905" s="52"/>
      <c r="L905" s="52"/>
      <c r="M905" s="52"/>
      <c r="P905" s="76"/>
    </row>
    <row r="906" spans="1:16" s="67" customFormat="1" ht="10.5" customHeight="1" outlineLevel="2">
      <c r="A906" s="42">
        <v>10</v>
      </c>
      <c r="B906" s="129">
        <v>2012</v>
      </c>
      <c r="C906" s="124" t="s">
        <v>240</v>
      </c>
      <c r="D906" s="124" t="s">
        <v>128</v>
      </c>
      <c r="E906" s="124" t="s">
        <v>208</v>
      </c>
      <c r="F906" s="133">
        <v>41049</v>
      </c>
      <c r="G906" s="134" t="s">
        <v>472</v>
      </c>
      <c r="H906" s="129">
        <v>10</v>
      </c>
      <c r="I906" s="124" t="s">
        <v>169</v>
      </c>
      <c r="K906" s="52"/>
      <c r="L906" s="52"/>
      <c r="M906" s="52"/>
      <c r="P906" s="76"/>
    </row>
    <row r="907" spans="1:16" s="67" customFormat="1" ht="10.5" customHeight="1" outlineLevel="2">
      <c r="A907" s="42">
        <v>3</v>
      </c>
      <c r="B907" s="129">
        <v>2012</v>
      </c>
      <c r="C907" s="124" t="s">
        <v>240</v>
      </c>
      <c r="D907" s="124" t="s">
        <v>128</v>
      </c>
      <c r="E907" s="124" t="s">
        <v>208</v>
      </c>
      <c r="F907" s="133">
        <v>41049</v>
      </c>
      <c r="G907" s="134" t="s">
        <v>799</v>
      </c>
      <c r="H907" s="129">
        <v>3</v>
      </c>
      <c r="I907" s="124" t="s">
        <v>800</v>
      </c>
      <c r="K907" s="52"/>
      <c r="L907" s="52"/>
      <c r="M907" s="52"/>
      <c r="P907" s="76"/>
    </row>
    <row r="908" spans="1:16" s="52" customFormat="1" ht="10.5" customHeight="1" outlineLevel="2">
      <c r="A908" s="42">
        <v>3</v>
      </c>
      <c r="B908" s="129">
        <v>2012</v>
      </c>
      <c r="C908" s="124" t="s">
        <v>240</v>
      </c>
      <c r="D908" s="124" t="s">
        <v>128</v>
      </c>
      <c r="E908" s="124" t="s">
        <v>811</v>
      </c>
      <c r="F908" s="133">
        <v>41055</v>
      </c>
      <c r="G908" s="134" t="s">
        <v>472</v>
      </c>
      <c r="H908" s="129">
        <v>15</v>
      </c>
      <c r="I908" s="124" t="s">
        <v>826</v>
      </c>
      <c r="J908" s="67"/>
      <c r="K908" s="34"/>
      <c r="P908" s="55"/>
    </row>
    <row r="909" spans="1:16" s="52" customFormat="1" ht="10.5" customHeight="1" outlineLevel="2">
      <c r="A909" s="153">
        <v>3</v>
      </c>
      <c r="B909" s="129">
        <v>2012</v>
      </c>
      <c r="C909" s="124" t="s">
        <v>240</v>
      </c>
      <c r="D909" s="124" t="s">
        <v>128</v>
      </c>
      <c r="E909" s="124" t="s">
        <v>811</v>
      </c>
      <c r="F909" s="133">
        <v>41055</v>
      </c>
      <c r="G909" s="134" t="s">
        <v>799</v>
      </c>
      <c r="H909" s="129">
        <v>5</v>
      </c>
      <c r="I909" s="124" t="s">
        <v>827</v>
      </c>
      <c r="J909" s="67"/>
      <c r="K909" s="34"/>
      <c r="P909" s="55"/>
    </row>
    <row r="910" spans="1:16" s="52" customFormat="1" ht="10.5" customHeight="1" outlineLevel="2">
      <c r="A910" s="153">
        <v>3</v>
      </c>
      <c r="B910" s="43">
        <v>2012</v>
      </c>
      <c r="C910" s="44" t="s">
        <v>240</v>
      </c>
      <c r="D910" s="44" t="s">
        <v>128</v>
      </c>
      <c r="E910" s="53" t="s">
        <v>286</v>
      </c>
      <c r="F910" s="53">
        <v>41196</v>
      </c>
      <c r="G910" s="44" t="s">
        <v>916</v>
      </c>
      <c r="H910" s="42">
        <v>7</v>
      </c>
      <c r="I910" s="44" t="s">
        <v>373</v>
      </c>
      <c r="J910" s="67"/>
      <c r="K910" s="34"/>
      <c r="P910" s="55"/>
    </row>
    <row r="911" spans="1:16" s="52" customFormat="1" ht="10.5" customHeight="1" outlineLevel="2">
      <c r="A911" s="153">
        <v>3</v>
      </c>
      <c r="B911" s="43">
        <v>2012</v>
      </c>
      <c r="C911" s="44" t="s">
        <v>240</v>
      </c>
      <c r="D911" s="44" t="s">
        <v>128</v>
      </c>
      <c r="E911" s="53" t="s">
        <v>286</v>
      </c>
      <c r="F911" s="53">
        <v>41196</v>
      </c>
      <c r="G911" s="44" t="s">
        <v>917</v>
      </c>
      <c r="H911" s="42">
        <v>3</v>
      </c>
      <c r="I911" s="44" t="s">
        <v>16</v>
      </c>
      <c r="J911" s="67"/>
      <c r="K911" s="34"/>
      <c r="L911" s="34"/>
      <c r="M911" s="34"/>
      <c r="P911" s="55"/>
    </row>
    <row r="912" spans="1:16" s="52" customFormat="1" ht="10.5" customHeight="1" outlineLevel="2">
      <c r="A912" s="42">
        <v>6</v>
      </c>
      <c r="B912" s="43">
        <v>2012</v>
      </c>
      <c r="C912" s="44" t="s">
        <v>240</v>
      </c>
      <c r="D912" s="44" t="s">
        <v>128</v>
      </c>
      <c r="E912" s="53" t="s">
        <v>286</v>
      </c>
      <c r="F912" s="53">
        <v>41196</v>
      </c>
      <c r="G912" s="44" t="s">
        <v>918</v>
      </c>
      <c r="H912" s="42">
        <v>7</v>
      </c>
      <c r="I912" s="44" t="s">
        <v>250</v>
      </c>
      <c r="J912" s="67"/>
      <c r="K912" s="67"/>
      <c r="L912" s="34"/>
      <c r="M912" s="34"/>
      <c r="P912" s="55"/>
    </row>
    <row r="913" spans="1:16" s="52" customFormat="1" ht="10.5" customHeight="1" outlineLevel="2">
      <c r="A913" s="36">
        <v>10</v>
      </c>
      <c r="B913" s="36">
        <v>2013</v>
      </c>
      <c r="C913" s="38" t="s">
        <v>240</v>
      </c>
      <c r="D913" s="45" t="s">
        <v>128</v>
      </c>
      <c r="E913" s="38" t="s">
        <v>261</v>
      </c>
      <c r="F913" s="45">
        <v>41307</v>
      </c>
      <c r="G913" s="38" t="s">
        <v>1020</v>
      </c>
      <c r="H913" s="36">
        <v>5</v>
      </c>
      <c r="I913" s="38" t="s">
        <v>241</v>
      </c>
      <c r="J913" s="67"/>
      <c r="K913" s="67"/>
      <c r="L913" s="34"/>
      <c r="M913" s="34"/>
      <c r="P913" s="55"/>
    </row>
    <row r="914" spans="1:16" s="52" customFormat="1" ht="10.5" customHeight="1" outlineLevel="2">
      <c r="A914" s="36">
        <v>10</v>
      </c>
      <c r="B914" s="36">
        <v>2013</v>
      </c>
      <c r="C914" s="38" t="s">
        <v>240</v>
      </c>
      <c r="D914" s="45" t="s">
        <v>128</v>
      </c>
      <c r="E914" s="38" t="s">
        <v>290</v>
      </c>
      <c r="F914" s="45">
        <v>41336</v>
      </c>
      <c r="G914" s="38" t="s">
        <v>798</v>
      </c>
      <c r="H914" s="36">
        <v>10</v>
      </c>
      <c r="I914" s="38" t="s">
        <v>364</v>
      </c>
      <c r="J914" s="67"/>
      <c r="K914" s="67"/>
      <c r="L914" s="67"/>
      <c r="M914" s="67"/>
      <c r="P914" s="55"/>
    </row>
    <row r="915" spans="1:20" s="95" customFormat="1" ht="10.5" customHeight="1" outlineLevel="2">
      <c r="A915" s="36">
        <v>10</v>
      </c>
      <c r="B915" s="36">
        <v>2013</v>
      </c>
      <c r="C915" s="38" t="s">
        <v>240</v>
      </c>
      <c r="D915" s="45" t="s">
        <v>128</v>
      </c>
      <c r="E915" s="38" t="s">
        <v>290</v>
      </c>
      <c r="F915" s="45">
        <v>41336</v>
      </c>
      <c r="G915" s="38" t="s">
        <v>443</v>
      </c>
      <c r="H915" s="36">
        <v>10</v>
      </c>
      <c r="I915" s="38" t="s">
        <v>153</v>
      </c>
      <c r="J915" s="67"/>
      <c r="K915" s="67"/>
      <c r="L915" s="94"/>
      <c r="M915" s="94"/>
      <c r="N915" s="52"/>
      <c r="O915" s="52"/>
      <c r="P915" s="55"/>
      <c r="Q915" s="52"/>
      <c r="R915" s="52"/>
      <c r="S915" s="52"/>
      <c r="T915" s="52"/>
    </row>
    <row r="916" spans="1:20" s="95" customFormat="1" ht="10.5" customHeight="1" outlineLevel="2">
      <c r="A916" s="36">
        <v>10</v>
      </c>
      <c r="B916" s="36">
        <v>2013</v>
      </c>
      <c r="C916" s="38" t="s">
        <v>240</v>
      </c>
      <c r="D916" s="45" t="s">
        <v>128</v>
      </c>
      <c r="E916" s="38" t="s">
        <v>290</v>
      </c>
      <c r="F916" s="45">
        <v>41336</v>
      </c>
      <c r="G916" s="38" t="s">
        <v>1021</v>
      </c>
      <c r="H916" s="36">
        <v>3</v>
      </c>
      <c r="I916" s="38" t="s">
        <v>137</v>
      </c>
      <c r="J916" s="67"/>
      <c r="K916" s="67"/>
      <c r="L916" s="48"/>
      <c r="M916" s="48"/>
      <c r="N916" s="52"/>
      <c r="O916" s="52"/>
      <c r="P916" s="55"/>
      <c r="Q916" s="52"/>
      <c r="R916" s="52"/>
      <c r="S916" s="52"/>
      <c r="T916" s="52"/>
    </row>
    <row r="917" spans="1:20" s="154" customFormat="1" ht="10.5" customHeight="1" outlineLevel="2">
      <c r="A917" s="36">
        <v>10</v>
      </c>
      <c r="B917" s="36">
        <v>2013</v>
      </c>
      <c r="C917" s="38" t="s">
        <v>240</v>
      </c>
      <c r="D917" s="45" t="s">
        <v>128</v>
      </c>
      <c r="E917" s="38" t="s">
        <v>290</v>
      </c>
      <c r="F917" s="45">
        <v>41336</v>
      </c>
      <c r="G917" s="38" t="s">
        <v>1022</v>
      </c>
      <c r="H917" s="36">
        <v>7</v>
      </c>
      <c r="I917" s="38" t="s">
        <v>502</v>
      </c>
      <c r="J917" s="62"/>
      <c r="K917" s="62"/>
      <c r="L917" s="62"/>
      <c r="M917" s="62"/>
      <c r="N917" s="62"/>
      <c r="O917" s="62"/>
      <c r="P917" s="29"/>
      <c r="Q917" s="62"/>
      <c r="R917" s="62"/>
      <c r="S917" s="62"/>
      <c r="T917" s="62"/>
    </row>
    <row r="918" spans="1:20" s="154" customFormat="1" ht="10.5" customHeight="1" outlineLevel="2">
      <c r="A918" s="36">
        <v>10</v>
      </c>
      <c r="B918" s="36">
        <v>2013</v>
      </c>
      <c r="C918" s="38" t="s">
        <v>240</v>
      </c>
      <c r="D918" s="45" t="s">
        <v>128</v>
      </c>
      <c r="E918" s="38" t="s">
        <v>290</v>
      </c>
      <c r="F918" s="45">
        <v>41336</v>
      </c>
      <c r="G918" s="38" t="s">
        <v>1031</v>
      </c>
      <c r="H918" s="36">
        <v>7</v>
      </c>
      <c r="I918" s="38" t="s">
        <v>32</v>
      </c>
      <c r="J918" s="62"/>
      <c r="K918" s="62"/>
      <c r="L918" s="62"/>
      <c r="M918" s="62"/>
      <c r="N918" s="62"/>
      <c r="O918" s="62"/>
      <c r="P918" s="29"/>
      <c r="Q918" s="62"/>
      <c r="R918" s="62"/>
      <c r="S918" s="62"/>
      <c r="T918" s="62"/>
    </row>
    <row r="919" spans="1:16" s="67" customFormat="1" ht="10.5" customHeight="1" outlineLevel="2">
      <c r="A919" s="36">
        <v>10</v>
      </c>
      <c r="B919" s="36">
        <v>2013</v>
      </c>
      <c r="C919" s="45" t="s">
        <v>240</v>
      </c>
      <c r="D919" s="38" t="s">
        <v>128</v>
      </c>
      <c r="E919" s="38" t="s">
        <v>208</v>
      </c>
      <c r="F919" s="45">
        <v>41434</v>
      </c>
      <c r="G919" s="38" t="s">
        <v>1222</v>
      </c>
      <c r="H919" s="36">
        <v>7</v>
      </c>
      <c r="I919" s="38" t="s">
        <v>182</v>
      </c>
      <c r="P919" s="76"/>
    </row>
    <row r="920" spans="1:16" s="67" customFormat="1" ht="10.5" customHeight="1" outlineLevel="2">
      <c r="A920" s="36">
        <v>10</v>
      </c>
      <c r="B920" s="36">
        <v>2013</v>
      </c>
      <c r="C920" s="45" t="s">
        <v>240</v>
      </c>
      <c r="D920" s="38" t="s">
        <v>128</v>
      </c>
      <c r="E920" s="38" t="s">
        <v>208</v>
      </c>
      <c r="F920" s="45">
        <v>41434</v>
      </c>
      <c r="G920" s="38" t="s">
        <v>918</v>
      </c>
      <c r="H920" s="36">
        <v>10</v>
      </c>
      <c r="I920" s="38" t="s">
        <v>169</v>
      </c>
      <c r="P920" s="76"/>
    </row>
    <row r="921" spans="1:16" s="58" customFormat="1" ht="10.5" customHeight="1" outlineLevel="2">
      <c r="A921" s="36">
        <v>10</v>
      </c>
      <c r="B921" s="36">
        <v>2013</v>
      </c>
      <c r="C921" s="45" t="s">
        <v>240</v>
      </c>
      <c r="D921" s="38" t="s">
        <v>128</v>
      </c>
      <c r="E921" s="38" t="s">
        <v>1064</v>
      </c>
      <c r="F921" s="45">
        <v>41440</v>
      </c>
      <c r="G921" s="38" t="s">
        <v>1222</v>
      </c>
      <c r="H921" s="36">
        <v>10</v>
      </c>
      <c r="I921" s="38" t="s">
        <v>1223</v>
      </c>
      <c r="J921" s="67"/>
      <c r="K921" s="67"/>
      <c r="L921" s="67"/>
      <c r="M921" s="67"/>
      <c r="P921" s="41"/>
    </row>
    <row r="922" spans="1:16" s="67" customFormat="1" ht="10.5" customHeight="1" outlineLevel="2">
      <c r="A922" s="36">
        <v>10</v>
      </c>
      <c r="B922" s="37">
        <v>2013</v>
      </c>
      <c r="C922" s="38" t="s">
        <v>240</v>
      </c>
      <c r="D922" s="38" t="s">
        <v>128</v>
      </c>
      <c r="E922" s="45" t="s">
        <v>286</v>
      </c>
      <c r="F922" s="45">
        <v>41560</v>
      </c>
      <c r="G922" s="38" t="s">
        <v>1224</v>
      </c>
      <c r="H922" s="36">
        <v>10</v>
      </c>
      <c r="I922" s="38" t="s">
        <v>320</v>
      </c>
      <c r="P922" s="76"/>
    </row>
    <row r="923" spans="1:16" s="67" customFormat="1" ht="10.5" customHeight="1" outlineLevel="2">
      <c r="A923" s="36">
        <v>10</v>
      </c>
      <c r="B923" s="37">
        <v>2013</v>
      </c>
      <c r="C923" s="38" t="s">
        <v>240</v>
      </c>
      <c r="D923" s="38" t="s">
        <v>128</v>
      </c>
      <c r="E923" s="45" t="s">
        <v>286</v>
      </c>
      <c r="F923" s="45">
        <v>41560</v>
      </c>
      <c r="G923" s="38" t="s">
        <v>1225</v>
      </c>
      <c r="H923" s="36">
        <v>3</v>
      </c>
      <c r="I923" s="38" t="s">
        <v>41</v>
      </c>
      <c r="J923" s="58"/>
      <c r="K923" s="52"/>
      <c r="P923" s="76"/>
    </row>
    <row r="924" spans="1:16" s="67" customFormat="1" ht="10.5" customHeight="1" outlineLevel="2">
      <c r="A924" s="36">
        <v>10</v>
      </c>
      <c r="B924" s="37">
        <v>2013</v>
      </c>
      <c r="C924" s="38" t="s">
        <v>240</v>
      </c>
      <c r="D924" s="38" t="s">
        <v>128</v>
      </c>
      <c r="E924" s="45" t="s">
        <v>286</v>
      </c>
      <c r="F924" s="45">
        <v>41560</v>
      </c>
      <c r="G924" s="38" t="s">
        <v>1226</v>
      </c>
      <c r="H924" s="36">
        <v>7</v>
      </c>
      <c r="I924" s="38" t="s">
        <v>410</v>
      </c>
      <c r="K924" s="52"/>
      <c r="P924" s="76"/>
    </row>
    <row r="925" spans="1:16" s="67" customFormat="1" ht="10.5" customHeight="1" outlineLevel="2">
      <c r="A925" s="36">
        <v>10</v>
      </c>
      <c r="B925" s="37">
        <v>2013</v>
      </c>
      <c r="C925" s="38" t="s">
        <v>240</v>
      </c>
      <c r="D925" s="38" t="s">
        <v>128</v>
      </c>
      <c r="E925" s="45" t="s">
        <v>286</v>
      </c>
      <c r="F925" s="45">
        <v>41560</v>
      </c>
      <c r="G925" s="38" t="s">
        <v>1227</v>
      </c>
      <c r="H925" s="36">
        <v>10</v>
      </c>
      <c r="I925" s="38" t="s">
        <v>71</v>
      </c>
      <c r="J925" s="52"/>
      <c r="K925" s="52"/>
      <c r="L925" s="58"/>
      <c r="M925" s="58"/>
      <c r="P925" s="76"/>
    </row>
    <row r="926" spans="1:16" s="67" customFormat="1" ht="10.5" customHeight="1" outlineLevel="2">
      <c r="A926" s="29">
        <v>3</v>
      </c>
      <c r="B926" s="30">
        <v>2014</v>
      </c>
      <c r="C926" s="31" t="s">
        <v>240</v>
      </c>
      <c r="D926" s="32" t="s">
        <v>128</v>
      </c>
      <c r="E926" s="98" t="s">
        <v>290</v>
      </c>
      <c r="F926" s="98">
        <v>41700</v>
      </c>
      <c r="G926" s="31" t="s">
        <v>442</v>
      </c>
      <c r="H926" s="29">
        <v>10</v>
      </c>
      <c r="I926" s="62" t="s">
        <v>294</v>
      </c>
      <c r="J926" s="52"/>
      <c r="K926" s="34"/>
      <c r="L926" s="58"/>
      <c r="M926" s="58"/>
      <c r="P926" s="76"/>
    </row>
    <row r="927" spans="1:16" s="62" customFormat="1" ht="10.5" customHeight="1" outlineLevel="2">
      <c r="A927" s="29">
        <v>3</v>
      </c>
      <c r="B927" s="30">
        <v>2014</v>
      </c>
      <c r="C927" s="31" t="s">
        <v>240</v>
      </c>
      <c r="D927" s="32" t="s">
        <v>128</v>
      </c>
      <c r="E927" s="98" t="s">
        <v>290</v>
      </c>
      <c r="F927" s="98">
        <v>41700</v>
      </c>
      <c r="G927" s="31" t="s">
        <v>1373</v>
      </c>
      <c r="H927" s="29">
        <v>7</v>
      </c>
      <c r="I927" s="62" t="s">
        <v>283</v>
      </c>
      <c r="P927" s="29"/>
    </row>
    <row r="928" spans="1:16" s="67" customFormat="1" ht="10.5" customHeight="1" outlineLevel="2">
      <c r="A928" s="29">
        <v>3</v>
      </c>
      <c r="B928" s="30">
        <v>2014</v>
      </c>
      <c r="C928" s="31" t="s">
        <v>240</v>
      </c>
      <c r="D928" s="32" t="s">
        <v>128</v>
      </c>
      <c r="E928" s="98" t="s">
        <v>290</v>
      </c>
      <c r="F928" s="98">
        <v>41700</v>
      </c>
      <c r="G928" s="31" t="s">
        <v>1222</v>
      </c>
      <c r="H928" s="29">
        <v>3</v>
      </c>
      <c r="I928" s="62" t="s">
        <v>253</v>
      </c>
      <c r="J928" s="52"/>
      <c r="P928" s="76"/>
    </row>
    <row r="929" spans="1:16" s="67" customFormat="1" ht="10.5" customHeight="1" outlineLevel="2">
      <c r="A929" s="29">
        <v>3</v>
      </c>
      <c r="B929" s="30">
        <v>2014</v>
      </c>
      <c r="C929" s="31" t="s">
        <v>240</v>
      </c>
      <c r="D929" s="32" t="s">
        <v>128</v>
      </c>
      <c r="E929" s="98" t="s">
        <v>290</v>
      </c>
      <c r="F929" s="98">
        <v>41700</v>
      </c>
      <c r="G929" s="31" t="s">
        <v>918</v>
      </c>
      <c r="H929" s="29">
        <v>10</v>
      </c>
      <c r="I929" s="62" t="s">
        <v>89</v>
      </c>
      <c r="J929" s="52"/>
      <c r="K929" s="34"/>
      <c r="L929" s="58"/>
      <c r="M929" s="58"/>
      <c r="P929" s="76"/>
    </row>
    <row r="930" spans="1:16" s="67" customFormat="1" ht="10.5" customHeight="1" outlineLevel="2">
      <c r="A930" s="29">
        <v>3</v>
      </c>
      <c r="B930" s="30">
        <v>2014</v>
      </c>
      <c r="C930" s="31" t="s">
        <v>240</v>
      </c>
      <c r="D930" s="32" t="s">
        <v>128</v>
      </c>
      <c r="E930" s="98" t="s">
        <v>290</v>
      </c>
      <c r="F930" s="98">
        <v>41700</v>
      </c>
      <c r="G930" s="31" t="s">
        <v>1374</v>
      </c>
      <c r="H930" s="29">
        <v>10</v>
      </c>
      <c r="I930" s="62" t="s">
        <v>153</v>
      </c>
      <c r="J930" s="52"/>
      <c r="K930" s="34"/>
      <c r="P930" s="76"/>
    </row>
    <row r="931" spans="1:16" s="58" customFormat="1" ht="10.5" customHeight="1" outlineLevel="2">
      <c r="A931" s="29">
        <v>3</v>
      </c>
      <c r="B931" s="30">
        <v>2014</v>
      </c>
      <c r="C931" s="31" t="s">
        <v>240</v>
      </c>
      <c r="D931" s="32" t="s">
        <v>128</v>
      </c>
      <c r="E931" s="98" t="s">
        <v>290</v>
      </c>
      <c r="F931" s="98">
        <v>41700</v>
      </c>
      <c r="G931" s="31" t="s">
        <v>1375</v>
      </c>
      <c r="H931" s="29">
        <v>7</v>
      </c>
      <c r="I931" s="62" t="s">
        <v>32</v>
      </c>
      <c r="J931" s="52"/>
      <c r="K931" s="34"/>
      <c r="L931" s="67"/>
      <c r="M931" s="67"/>
      <c r="P931" s="41"/>
    </row>
    <row r="932" spans="1:16" s="58" customFormat="1" ht="10.5" customHeight="1" outlineLevel="2">
      <c r="A932" s="29">
        <v>5</v>
      </c>
      <c r="B932" s="30">
        <v>2014</v>
      </c>
      <c r="C932" s="31" t="s">
        <v>240</v>
      </c>
      <c r="D932" s="31" t="s">
        <v>128</v>
      </c>
      <c r="E932" s="98" t="s">
        <v>261</v>
      </c>
      <c r="F932" s="98">
        <v>41790</v>
      </c>
      <c r="G932" s="31" t="s">
        <v>1579</v>
      </c>
      <c r="H932" s="126">
        <v>10</v>
      </c>
      <c r="I932" s="130" t="s">
        <v>252</v>
      </c>
      <c r="J932" s="52"/>
      <c r="K932" s="34"/>
      <c r="L932" s="67"/>
      <c r="M932" s="67"/>
      <c r="P932" s="41"/>
    </row>
    <row r="933" spans="1:16" s="58" customFormat="1" ht="10.5" customHeight="1" outlineLevel="2">
      <c r="A933" s="29">
        <v>6</v>
      </c>
      <c r="B933" s="30">
        <v>2014</v>
      </c>
      <c r="C933" s="31" t="s">
        <v>240</v>
      </c>
      <c r="D933" s="31" t="s">
        <v>128</v>
      </c>
      <c r="E933" s="98" t="s">
        <v>208</v>
      </c>
      <c r="F933" s="98">
        <v>41797</v>
      </c>
      <c r="G933" s="31" t="s">
        <v>1224</v>
      </c>
      <c r="H933" s="126">
        <v>3</v>
      </c>
      <c r="I933" s="127" t="s">
        <v>142</v>
      </c>
      <c r="J933" s="52"/>
      <c r="K933" s="52"/>
      <c r="L933" s="67"/>
      <c r="M933" s="67"/>
      <c r="P933" s="41"/>
    </row>
    <row r="934" spans="1:16" s="67" customFormat="1" ht="10.5" customHeight="1" outlineLevel="2">
      <c r="A934" s="29">
        <v>6</v>
      </c>
      <c r="B934" s="30">
        <v>2014</v>
      </c>
      <c r="C934" s="31" t="s">
        <v>240</v>
      </c>
      <c r="D934" s="31" t="s">
        <v>128</v>
      </c>
      <c r="E934" s="98" t="s">
        <v>208</v>
      </c>
      <c r="F934" s="98">
        <v>41797</v>
      </c>
      <c r="G934" s="31" t="s">
        <v>1546</v>
      </c>
      <c r="H934" s="126">
        <v>10</v>
      </c>
      <c r="I934" s="127" t="s">
        <v>178</v>
      </c>
      <c r="J934" s="52"/>
      <c r="P934" s="76"/>
    </row>
    <row r="935" spans="1:16" s="67" customFormat="1" ht="10.5" customHeight="1" outlineLevel="2">
      <c r="A935" s="29">
        <v>6</v>
      </c>
      <c r="B935" s="30">
        <v>2014</v>
      </c>
      <c r="C935" s="31" t="s">
        <v>240</v>
      </c>
      <c r="D935" s="31" t="s">
        <v>128</v>
      </c>
      <c r="E935" s="98" t="s">
        <v>208</v>
      </c>
      <c r="F935" s="98">
        <v>41797</v>
      </c>
      <c r="G935" s="31" t="s">
        <v>1547</v>
      </c>
      <c r="H935" s="126">
        <v>10</v>
      </c>
      <c r="I935" s="127" t="s">
        <v>747</v>
      </c>
      <c r="J935" s="52"/>
      <c r="K935" s="52"/>
      <c r="P935" s="76"/>
    </row>
    <row r="936" spans="1:16" s="67" customFormat="1" ht="10.5" customHeight="1" outlineLevel="2">
      <c r="A936" s="29">
        <v>6</v>
      </c>
      <c r="B936" s="30">
        <v>2014</v>
      </c>
      <c r="C936" s="31" t="s">
        <v>240</v>
      </c>
      <c r="D936" s="31" t="s">
        <v>128</v>
      </c>
      <c r="E936" s="98" t="s">
        <v>208</v>
      </c>
      <c r="F936" s="98">
        <v>41797</v>
      </c>
      <c r="G936" s="31" t="s">
        <v>1548</v>
      </c>
      <c r="H936" s="126">
        <v>7</v>
      </c>
      <c r="I936" s="127" t="s">
        <v>214</v>
      </c>
      <c r="J936" s="52"/>
      <c r="P936" s="76"/>
    </row>
    <row r="937" spans="1:16" s="40" customFormat="1" ht="10.5" customHeight="1" outlineLevel="2">
      <c r="A937" s="29">
        <v>6</v>
      </c>
      <c r="B937" s="30">
        <v>2014</v>
      </c>
      <c r="C937" s="31" t="s">
        <v>240</v>
      </c>
      <c r="D937" s="31" t="s">
        <v>128</v>
      </c>
      <c r="E937" s="98" t="s">
        <v>208</v>
      </c>
      <c r="F937" s="98">
        <v>41797</v>
      </c>
      <c r="G937" s="31" t="s">
        <v>1549</v>
      </c>
      <c r="H937" s="126">
        <v>3</v>
      </c>
      <c r="I937" s="127" t="s">
        <v>762</v>
      </c>
      <c r="P937" s="36"/>
    </row>
    <row r="938" spans="1:16" s="40" customFormat="1" ht="10.5" customHeight="1" outlineLevel="2">
      <c r="A938" s="29">
        <v>6</v>
      </c>
      <c r="B938" s="30">
        <v>2014</v>
      </c>
      <c r="C938" s="31" t="s">
        <v>240</v>
      </c>
      <c r="D938" s="31" t="s">
        <v>128</v>
      </c>
      <c r="E938" s="98" t="s">
        <v>208</v>
      </c>
      <c r="F938" s="98">
        <v>41797</v>
      </c>
      <c r="G938" s="31" t="s">
        <v>1550</v>
      </c>
      <c r="H938" s="126">
        <v>10</v>
      </c>
      <c r="I938" s="127" t="s">
        <v>1551</v>
      </c>
      <c r="P938" s="36"/>
    </row>
    <row r="939" spans="1:16" s="40" customFormat="1" ht="10.5" customHeight="1" outlineLevel="2">
      <c r="A939" s="29">
        <v>6</v>
      </c>
      <c r="B939" s="30">
        <v>2014</v>
      </c>
      <c r="C939" s="31" t="s">
        <v>240</v>
      </c>
      <c r="D939" s="31" t="s">
        <v>128</v>
      </c>
      <c r="E939" s="98" t="s">
        <v>208</v>
      </c>
      <c r="F939" s="98">
        <v>41797</v>
      </c>
      <c r="G939" s="31" t="s">
        <v>1552</v>
      </c>
      <c r="H939" s="126">
        <v>3</v>
      </c>
      <c r="I939" s="127" t="s">
        <v>173</v>
      </c>
      <c r="P939" s="36"/>
    </row>
    <row r="940" spans="1:16" s="40" customFormat="1" ht="10.5" customHeight="1" outlineLevel="2">
      <c r="A940" s="29">
        <v>6</v>
      </c>
      <c r="B940" s="30">
        <v>2014</v>
      </c>
      <c r="C940" s="31" t="s">
        <v>240</v>
      </c>
      <c r="D940" s="31" t="s">
        <v>128</v>
      </c>
      <c r="E940" s="98" t="s">
        <v>208</v>
      </c>
      <c r="F940" s="98">
        <v>41797</v>
      </c>
      <c r="G940" s="31" t="s">
        <v>1553</v>
      </c>
      <c r="H940" s="126">
        <v>7</v>
      </c>
      <c r="I940" s="127" t="s">
        <v>168</v>
      </c>
      <c r="P940" s="36"/>
    </row>
    <row r="941" spans="1:16" s="67" customFormat="1" ht="10.5" customHeight="1" outlineLevel="2">
      <c r="A941" s="29">
        <v>6</v>
      </c>
      <c r="B941" s="30">
        <v>2014</v>
      </c>
      <c r="C941" s="31" t="s">
        <v>240</v>
      </c>
      <c r="D941" s="31" t="s">
        <v>128</v>
      </c>
      <c r="E941" s="98" t="s">
        <v>1453</v>
      </c>
      <c r="F941" s="98">
        <v>41797</v>
      </c>
      <c r="G941" s="31" t="s">
        <v>1555</v>
      </c>
      <c r="H941" s="126">
        <v>10</v>
      </c>
      <c r="I941" s="130" t="s">
        <v>1556</v>
      </c>
      <c r="J941" s="52"/>
      <c r="K941" s="52"/>
      <c r="P941" s="76"/>
    </row>
    <row r="942" spans="1:16" s="67" customFormat="1" ht="10.5" customHeight="1" outlineLevel="2">
      <c r="A942" s="29">
        <v>6</v>
      </c>
      <c r="B942" s="30">
        <v>2014</v>
      </c>
      <c r="C942" s="31" t="s">
        <v>240</v>
      </c>
      <c r="D942" s="31" t="s">
        <v>128</v>
      </c>
      <c r="E942" s="98" t="s">
        <v>1453</v>
      </c>
      <c r="F942" s="98">
        <v>41804</v>
      </c>
      <c r="G942" s="31" t="s">
        <v>1550</v>
      </c>
      <c r="H942" s="126">
        <v>15</v>
      </c>
      <c r="I942" s="127" t="s">
        <v>1554</v>
      </c>
      <c r="J942" s="34"/>
      <c r="K942" s="52"/>
      <c r="L942" s="52"/>
      <c r="M942" s="52"/>
      <c r="P942" s="76"/>
    </row>
    <row r="943" spans="1:16" s="67" customFormat="1" ht="10.5" customHeight="1" outlineLevel="2">
      <c r="A943" s="29">
        <v>10</v>
      </c>
      <c r="B943" s="29">
        <v>2014</v>
      </c>
      <c r="C943" s="31" t="s">
        <v>240</v>
      </c>
      <c r="D943" s="98" t="s">
        <v>128</v>
      </c>
      <c r="E943" s="31" t="s">
        <v>286</v>
      </c>
      <c r="F943" s="131">
        <v>41924</v>
      </c>
      <c r="G943" s="31" t="s">
        <v>1673</v>
      </c>
      <c r="H943" s="29">
        <v>10</v>
      </c>
      <c r="I943" s="62" t="s">
        <v>320</v>
      </c>
      <c r="J943" s="34"/>
      <c r="K943" s="52"/>
      <c r="L943" s="52"/>
      <c r="M943" s="52"/>
      <c r="P943" s="76"/>
    </row>
    <row r="944" spans="1:16" s="67" customFormat="1" ht="10.5" customHeight="1" outlineLevel="2">
      <c r="A944" s="29">
        <v>10</v>
      </c>
      <c r="B944" s="29">
        <v>2014</v>
      </c>
      <c r="C944" s="31" t="s">
        <v>240</v>
      </c>
      <c r="D944" s="98" t="s">
        <v>128</v>
      </c>
      <c r="E944" s="31" t="s">
        <v>286</v>
      </c>
      <c r="F944" s="131">
        <v>41924</v>
      </c>
      <c r="G944" s="31" t="s">
        <v>1674</v>
      </c>
      <c r="H944" s="29">
        <v>10</v>
      </c>
      <c r="I944" s="62" t="s">
        <v>309</v>
      </c>
      <c r="J944" s="34"/>
      <c r="K944" s="52"/>
      <c r="L944" s="52"/>
      <c r="M944" s="52"/>
      <c r="P944" s="76"/>
    </row>
    <row r="945" spans="1:16" s="67" customFormat="1" ht="10.5" customHeight="1" outlineLevel="2">
      <c r="A945" s="29">
        <v>10</v>
      </c>
      <c r="B945" s="29">
        <v>2014</v>
      </c>
      <c r="C945" s="31" t="s">
        <v>240</v>
      </c>
      <c r="D945" s="98" t="s">
        <v>128</v>
      </c>
      <c r="E945" s="31" t="s">
        <v>286</v>
      </c>
      <c r="F945" s="131">
        <v>41924</v>
      </c>
      <c r="G945" s="31" t="s">
        <v>1675</v>
      </c>
      <c r="H945" s="29">
        <v>3</v>
      </c>
      <c r="I945" s="62" t="s">
        <v>313</v>
      </c>
      <c r="J945" s="34"/>
      <c r="K945" s="52"/>
      <c r="L945" s="52"/>
      <c r="M945" s="52"/>
      <c r="P945" s="76"/>
    </row>
    <row r="946" spans="1:16" s="67" customFormat="1" ht="10.5" customHeight="1" outlineLevel="1">
      <c r="A946" s="29"/>
      <c r="B946" s="29"/>
      <c r="C946" s="31"/>
      <c r="D946" s="98" t="s">
        <v>129</v>
      </c>
      <c r="E946" s="31"/>
      <c r="F946" s="131"/>
      <c r="G946" s="31"/>
      <c r="H946" s="29">
        <f>SUBTOTAL(9,H899:H945)</f>
        <v>354</v>
      </c>
      <c r="I946" s="62"/>
      <c r="J946" s="34"/>
      <c r="K946" s="52"/>
      <c r="L946" s="52"/>
      <c r="M946" s="52"/>
      <c r="P946" s="76"/>
    </row>
    <row r="947" spans="1:16" s="67" customFormat="1" ht="10.5" customHeight="1" outlineLevel="2">
      <c r="A947" s="126">
        <v>5</v>
      </c>
      <c r="B947" s="155">
        <v>2014</v>
      </c>
      <c r="C947" s="130" t="s">
        <v>239</v>
      </c>
      <c r="D947" s="130" t="s">
        <v>244</v>
      </c>
      <c r="E947" s="131" t="s">
        <v>945</v>
      </c>
      <c r="F947" s="131">
        <v>41784</v>
      </c>
      <c r="G947" s="130" t="s">
        <v>1444</v>
      </c>
      <c r="H947" s="126">
        <v>5</v>
      </c>
      <c r="I947" s="130" t="s">
        <v>249</v>
      </c>
      <c r="J947" s="40"/>
      <c r="K947" s="52"/>
      <c r="L947" s="52"/>
      <c r="M947" s="52"/>
      <c r="P947" s="76"/>
    </row>
    <row r="948" spans="1:16" s="67" customFormat="1" ht="10.5" customHeight="1" outlineLevel="2">
      <c r="A948" s="126">
        <v>6</v>
      </c>
      <c r="B948" s="155">
        <v>2014</v>
      </c>
      <c r="C948" s="130" t="s">
        <v>239</v>
      </c>
      <c r="D948" s="130" t="s">
        <v>244</v>
      </c>
      <c r="E948" s="131" t="s">
        <v>301</v>
      </c>
      <c r="F948" s="131">
        <v>41797</v>
      </c>
      <c r="G948" s="130" t="s">
        <v>1444</v>
      </c>
      <c r="H948" s="126">
        <v>10</v>
      </c>
      <c r="I948" s="130" t="s">
        <v>252</v>
      </c>
      <c r="J948" s="40"/>
      <c r="K948" s="52"/>
      <c r="L948" s="52"/>
      <c r="M948" s="52"/>
      <c r="P948" s="76"/>
    </row>
    <row r="949" spans="1:16" s="67" customFormat="1" ht="10.5" customHeight="1" outlineLevel="2">
      <c r="A949" s="126">
        <v>10</v>
      </c>
      <c r="B949" s="155">
        <v>2014</v>
      </c>
      <c r="C949" s="130" t="s">
        <v>239</v>
      </c>
      <c r="D949" s="130" t="s">
        <v>244</v>
      </c>
      <c r="E949" s="131" t="s">
        <v>1243</v>
      </c>
      <c r="F949" s="131">
        <v>41937</v>
      </c>
      <c r="G949" s="130" t="s">
        <v>1722</v>
      </c>
      <c r="H949" s="126">
        <v>10</v>
      </c>
      <c r="I949" s="130" t="s">
        <v>327</v>
      </c>
      <c r="J949" s="40"/>
      <c r="K949" s="52"/>
      <c r="L949" s="52"/>
      <c r="M949" s="52"/>
      <c r="P949" s="76"/>
    </row>
    <row r="950" spans="1:16" s="67" customFormat="1" ht="10.5" customHeight="1" outlineLevel="1">
      <c r="A950" s="126"/>
      <c r="B950" s="155"/>
      <c r="C950" s="130"/>
      <c r="D950" s="130" t="s">
        <v>245</v>
      </c>
      <c r="E950" s="131"/>
      <c r="F950" s="131"/>
      <c r="G950" s="130"/>
      <c r="H950" s="126">
        <f>SUBTOTAL(9,H947:H949)</f>
        <v>25</v>
      </c>
      <c r="I950" s="130"/>
      <c r="J950" s="40"/>
      <c r="K950" s="52"/>
      <c r="L950" s="52"/>
      <c r="M950" s="52"/>
      <c r="P950" s="76"/>
    </row>
    <row r="951" spans="1:16" s="67" customFormat="1" ht="10.5" customHeight="1" outlineLevel="2">
      <c r="A951" s="36">
        <v>6</v>
      </c>
      <c r="B951" s="37">
        <v>2013</v>
      </c>
      <c r="C951" s="38" t="s">
        <v>240</v>
      </c>
      <c r="D951" s="38" t="s">
        <v>106</v>
      </c>
      <c r="E951" s="45" t="s">
        <v>257</v>
      </c>
      <c r="F951" s="45">
        <v>41322</v>
      </c>
      <c r="G951" s="38" t="s">
        <v>968</v>
      </c>
      <c r="H951" s="36">
        <v>5</v>
      </c>
      <c r="I951" s="38" t="s">
        <v>267</v>
      </c>
      <c r="J951" s="40"/>
      <c r="K951" s="52"/>
      <c r="L951" s="52"/>
      <c r="M951" s="52"/>
      <c r="P951" s="76"/>
    </row>
    <row r="952" spans="1:16" s="67" customFormat="1" ht="10.5" customHeight="1" outlineLevel="2">
      <c r="A952" s="36">
        <v>6</v>
      </c>
      <c r="B952" s="36">
        <v>2013</v>
      </c>
      <c r="C952" s="38" t="s">
        <v>240</v>
      </c>
      <c r="D952" s="45" t="s">
        <v>106</v>
      </c>
      <c r="E952" s="38" t="s">
        <v>290</v>
      </c>
      <c r="F952" s="45">
        <v>41336</v>
      </c>
      <c r="G952" s="38" t="s">
        <v>1023</v>
      </c>
      <c r="H952" s="36">
        <v>3</v>
      </c>
      <c r="I952" s="38" t="s">
        <v>34</v>
      </c>
      <c r="J952" s="40"/>
      <c r="K952" s="52"/>
      <c r="L952" s="52"/>
      <c r="M952" s="52"/>
      <c r="P952" s="76"/>
    </row>
    <row r="953" spans="1:16" s="67" customFormat="1" ht="10.5" customHeight="1" outlineLevel="2">
      <c r="A953" s="36">
        <v>6</v>
      </c>
      <c r="B953" s="36">
        <v>2013</v>
      </c>
      <c r="C953" s="38" t="s">
        <v>240</v>
      </c>
      <c r="D953" s="45" t="s">
        <v>106</v>
      </c>
      <c r="E953" s="38" t="s">
        <v>290</v>
      </c>
      <c r="F953" s="45">
        <v>41336</v>
      </c>
      <c r="G953" s="38" t="s">
        <v>444</v>
      </c>
      <c r="H953" s="36">
        <v>7</v>
      </c>
      <c r="I953" s="38" t="s">
        <v>516</v>
      </c>
      <c r="J953" s="34"/>
      <c r="K953" s="52"/>
      <c r="L953" s="52"/>
      <c r="M953" s="52"/>
      <c r="P953" s="76"/>
    </row>
    <row r="954" spans="1:16" s="67" customFormat="1" ht="10.5" customHeight="1" outlineLevel="2">
      <c r="A954" s="36">
        <v>6</v>
      </c>
      <c r="B954" s="36">
        <v>2013</v>
      </c>
      <c r="C954" s="38" t="s">
        <v>240</v>
      </c>
      <c r="D954" s="45" t="s">
        <v>106</v>
      </c>
      <c r="E954" s="38" t="s">
        <v>290</v>
      </c>
      <c r="F954" s="45">
        <v>41336</v>
      </c>
      <c r="G954" s="38" t="s">
        <v>968</v>
      </c>
      <c r="H954" s="36">
        <v>7</v>
      </c>
      <c r="I954" s="38" t="s">
        <v>360</v>
      </c>
      <c r="J954" s="34"/>
      <c r="K954" s="52"/>
      <c r="L954" s="52"/>
      <c r="M954" s="52"/>
      <c r="P954" s="76"/>
    </row>
    <row r="955" spans="1:16" s="52" customFormat="1" ht="10.5" customHeight="1" outlineLevel="2">
      <c r="A955" s="36">
        <v>6</v>
      </c>
      <c r="B955" s="36">
        <v>2013</v>
      </c>
      <c r="C955" s="38" t="s">
        <v>240</v>
      </c>
      <c r="D955" s="45" t="s">
        <v>106</v>
      </c>
      <c r="E955" s="38" t="s">
        <v>260</v>
      </c>
      <c r="F955" s="45">
        <v>41349</v>
      </c>
      <c r="G955" s="38" t="s">
        <v>968</v>
      </c>
      <c r="H955" s="36">
        <v>10</v>
      </c>
      <c r="I955" s="38" t="s">
        <v>267</v>
      </c>
      <c r="J955" s="40"/>
      <c r="P955" s="55"/>
    </row>
    <row r="956" spans="1:16" s="52" customFormat="1" ht="10.5" customHeight="1" outlineLevel="2">
      <c r="A956" s="36">
        <v>6</v>
      </c>
      <c r="B956" s="36">
        <v>2013</v>
      </c>
      <c r="C956" s="45" t="s">
        <v>240</v>
      </c>
      <c r="D956" s="38" t="s">
        <v>106</v>
      </c>
      <c r="E956" s="38" t="s">
        <v>208</v>
      </c>
      <c r="F956" s="45">
        <v>41434</v>
      </c>
      <c r="G956" s="38" t="s">
        <v>1228</v>
      </c>
      <c r="H956" s="36">
        <v>10</v>
      </c>
      <c r="I956" s="38" t="s">
        <v>375</v>
      </c>
      <c r="J956" s="40"/>
      <c r="P956" s="55"/>
    </row>
    <row r="957" spans="1:16" s="52" customFormat="1" ht="10.5" customHeight="1" outlineLevel="2">
      <c r="A957" s="36">
        <v>6</v>
      </c>
      <c r="B957" s="36">
        <v>2013</v>
      </c>
      <c r="C957" s="45" t="s">
        <v>240</v>
      </c>
      <c r="D957" s="38" t="s">
        <v>106</v>
      </c>
      <c r="E957" s="38" t="s">
        <v>1064</v>
      </c>
      <c r="F957" s="45">
        <v>41440</v>
      </c>
      <c r="G957" s="38" t="s">
        <v>1228</v>
      </c>
      <c r="H957" s="36">
        <v>15</v>
      </c>
      <c r="I957" s="38" t="s">
        <v>1229</v>
      </c>
      <c r="J957" s="40"/>
      <c r="P957" s="55"/>
    </row>
    <row r="958" spans="1:16" s="48" customFormat="1" ht="10.5" customHeight="1" outlineLevel="2">
      <c r="A958" s="29">
        <v>3</v>
      </c>
      <c r="B958" s="30">
        <v>2014</v>
      </c>
      <c r="C958" s="31" t="s">
        <v>240</v>
      </c>
      <c r="D958" s="31" t="s">
        <v>106</v>
      </c>
      <c r="E958" s="98" t="s">
        <v>260</v>
      </c>
      <c r="F958" s="98">
        <v>41713</v>
      </c>
      <c r="G958" s="31" t="s">
        <v>1401</v>
      </c>
      <c r="H958" s="29">
        <v>10</v>
      </c>
      <c r="I958" s="31" t="s">
        <v>252</v>
      </c>
      <c r="J958" s="52"/>
      <c r="K958" s="67"/>
      <c r="L958" s="60"/>
      <c r="M958" s="60"/>
      <c r="P958" s="42"/>
    </row>
    <row r="959" spans="1:16" s="52" customFormat="1" ht="10.5" customHeight="1" outlineLevel="2">
      <c r="A959" s="29">
        <v>3</v>
      </c>
      <c r="B959" s="30">
        <v>2014</v>
      </c>
      <c r="C959" s="31" t="s">
        <v>240</v>
      </c>
      <c r="D959" s="31" t="s">
        <v>106</v>
      </c>
      <c r="E959" s="98" t="s">
        <v>270</v>
      </c>
      <c r="F959" s="98">
        <v>41728</v>
      </c>
      <c r="G959" s="31" t="s">
        <v>1401</v>
      </c>
      <c r="H959" s="29">
        <v>5</v>
      </c>
      <c r="I959" s="31" t="s">
        <v>241</v>
      </c>
      <c r="J959" s="40"/>
      <c r="P959" s="55"/>
    </row>
    <row r="960" spans="1:16" s="127" customFormat="1" ht="10.5" customHeight="1" outlineLevel="2">
      <c r="A960" s="29">
        <v>5</v>
      </c>
      <c r="B960" s="30">
        <v>2014</v>
      </c>
      <c r="C960" s="31" t="s">
        <v>240</v>
      </c>
      <c r="D960" s="31" t="s">
        <v>106</v>
      </c>
      <c r="E960" s="98" t="s">
        <v>248</v>
      </c>
      <c r="F960" s="98">
        <v>41776</v>
      </c>
      <c r="G960" s="31" t="s">
        <v>1401</v>
      </c>
      <c r="H960" s="29">
        <v>10</v>
      </c>
      <c r="I960" s="31" t="s">
        <v>252</v>
      </c>
      <c r="P960" s="126"/>
    </row>
    <row r="961" spans="1:16" s="127" customFormat="1" ht="10.5" customHeight="1" outlineLevel="2">
      <c r="A961" s="29">
        <v>6</v>
      </c>
      <c r="B961" s="30">
        <v>2014</v>
      </c>
      <c r="C961" s="31" t="s">
        <v>240</v>
      </c>
      <c r="D961" s="31" t="s">
        <v>106</v>
      </c>
      <c r="E961" s="98" t="s">
        <v>208</v>
      </c>
      <c r="F961" s="98">
        <v>41797</v>
      </c>
      <c r="G961" s="31" t="s">
        <v>1557</v>
      </c>
      <c r="H961" s="126">
        <v>7</v>
      </c>
      <c r="I961" s="127" t="s">
        <v>161</v>
      </c>
      <c r="P961" s="126"/>
    </row>
    <row r="962" spans="1:16" s="52" customFormat="1" ht="10.5" customHeight="1" outlineLevel="2">
      <c r="A962" s="29">
        <v>6</v>
      </c>
      <c r="B962" s="30">
        <v>2014</v>
      </c>
      <c r="C962" s="31" t="s">
        <v>240</v>
      </c>
      <c r="D962" s="31" t="s">
        <v>106</v>
      </c>
      <c r="E962" s="98" t="s">
        <v>208</v>
      </c>
      <c r="F962" s="98">
        <v>41797</v>
      </c>
      <c r="G962" s="31" t="s">
        <v>1558</v>
      </c>
      <c r="H962" s="126">
        <v>3</v>
      </c>
      <c r="I962" s="127" t="s">
        <v>133</v>
      </c>
      <c r="J962" s="40"/>
      <c r="K962" s="34"/>
      <c r="L962" s="67"/>
      <c r="M962" s="67"/>
      <c r="P962" s="55"/>
    </row>
    <row r="963" spans="1:16" s="52" customFormat="1" ht="10.5" customHeight="1" outlineLevel="1">
      <c r="A963" s="29"/>
      <c r="B963" s="30"/>
      <c r="C963" s="31"/>
      <c r="D963" s="31" t="s">
        <v>107</v>
      </c>
      <c r="E963" s="98"/>
      <c r="F963" s="98"/>
      <c r="G963" s="31"/>
      <c r="H963" s="126">
        <f>SUBTOTAL(9,H951:H962)</f>
        <v>92</v>
      </c>
      <c r="I963" s="127"/>
      <c r="J963" s="40"/>
      <c r="K963" s="34"/>
      <c r="L963" s="67"/>
      <c r="M963" s="67"/>
      <c r="P963" s="55"/>
    </row>
    <row r="964" spans="1:16" s="52" customFormat="1" ht="10.5" customHeight="1" outlineLevel="2">
      <c r="A964" s="42">
        <v>10</v>
      </c>
      <c r="B964" s="56">
        <v>2012</v>
      </c>
      <c r="C964" s="57" t="s">
        <v>240</v>
      </c>
      <c r="D964" s="57" t="s">
        <v>49</v>
      </c>
      <c r="E964" s="65" t="s">
        <v>199</v>
      </c>
      <c r="F964" s="65">
        <v>40978</v>
      </c>
      <c r="G964" s="57" t="s">
        <v>725</v>
      </c>
      <c r="H964" s="55">
        <v>5</v>
      </c>
      <c r="I964" s="57" t="s">
        <v>252</v>
      </c>
      <c r="J964" s="40"/>
      <c r="K964" s="34"/>
      <c r="L964" s="48"/>
      <c r="M964" s="48"/>
      <c r="P964" s="55"/>
    </row>
    <row r="965" spans="1:16" s="52" customFormat="1" ht="10.5" customHeight="1" outlineLevel="2">
      <c r="A965" s="42">
        <v>10</v>
      </c>
      <c r="B965" s="56">
        <v>2012</v>
      </c>
      <c r="C965" s="57" t="s">
        <v>240</v>
      </c>
      <c r="D965" s="57" t="s">
        <v>49</v>
      </c>
      <c r="E965" s="65" t="s">
        <v>260</v>
      </c>
      <c r="F965" s="65">
        <v>40985</v>
      </c>
      <c r="G965" s="57" t="s">
        <v>475</v>
      </c>
      <c r="H965" s="55">
        <v>5</v>
      </c>
      <c r="I965" s="57" t="s">
        <v>241</v>
      </c>
      <c r="J965" s="40"/>
      <c r="K965" s="34"/>
      <c r="P965" s="55"/>
    </row>
    <row r="966" spans="1:16" s="52" customFormat="1" ht="10.5" customHeight="1" outlineLevel="2">
      <c r="A966" s="42">
        <v>10</v>
      </c>
      <c r="B966" s="56">
        <v>2012</v>
      </c>
      <c r="C966" s="57" t="s">
        <v>240</v>
      </c>
      <c r="D966" s="57" t="s">
        <v>49</v>
      </c>
      <c r="E966" s="65" t="s">
        <v>308</v>
      </c>
      <c r="F966" s="65">
        <v>40992</v>
      </c>
      <c r="G966" s="57" t="s">
        <v>741</v>
      </c>
      <c r="H966" s="55">
        <v>5</v>
      </c>
      <c r="I966" s="57" t="s">
        <v>267</v>
      </c>
      <c r="J966" s="40"/>
      <c r="K966" s="34"/>
      <c r="P966" s="55"/>
    </row>
    <row r="967" spans="1:16" s="52" customFormat="1" ht="10.5" customHeight="1" outlineLevel="2">
      <c r="A967" s="42">
        <v>10</v>
      </c>
      <c r="B967" s="129">
        <v>2012</v>
      </c>
      <c r="C967" s="124" t="s">
        <v>240</v>
      </c>
      <c r="D967" s="124" t="s">
        <v>49</v>
      </c>
      <c r="E967" s="124" t="s">
        <v>208</v>
      </c>
      <c r="F967" s="133">
        <v>41049</v>
      </c>
      <c r="G967" s="134" t="s">
        <v>801</v>
      </c>
      <c r="H967" s="129">
        <v>10</v>
      </c>
      <c r="I967" s="124" t="s">
        <v>162</v>
      </c>
      <c r="J967" s="67"/>
      <c r="K967" s="34"/>
      <c r="P967" s="55"/>
    </row>
    <row r="968" spans="1:16" s="67" customFormat="1" ht="10.5" customHeight="1" outlineLevel="2">
      <c r="A968" s="42">
        <v>10</v>
      </c>
      <c r="B968" s="129">
        <v>2012</v>
      </c>
      <c r="C968" s="124" t="s">
        <v>240</v>
      </c>
      <c r="D968" s="124" t="s">
        <v>49</v>
      </c>
      <c r="E968" s="124" t="s">
        <v>208</v>
      </c>
      <c r="F968" s="133">
        <v>41049</v>
      </c>
      <c r="G968" s="134" t="s">
        <v>725</v>
      </c>
      <c r="H968" s="129">
        <v>7</v>
      </c>
      <c r="I968" s="124" t="s">
        <v>802</v>
      </c>
      <c r="K968" s="34"/>
      <c r="L968" s="48"/>
      <c r="M968" s="48"/>
      <c r="P968" s="76"/>
    </row>
    <row r="969" spans="1:16" s="67" customFormat="1" ht="10.5" customHeight="1" outlineLevel="2">
      <c r="A969" s="42">
        <v>3</v>
      </c>
      <c r="B969" s="129">
        <v>2012</v>
      </c>
      <c r="C969" s="124" t="s">
        <v>240</v>
      </c>
      <c r="D969" s="124" t="s">
        <v>49</v>
      </c>
      <c r="E969" s="124" t="s">
        <v>208</v>
      </c>
      <c r="F969" s="133">
        <v>41049</v>
      </c>
      <c r="G969" s="134" t="s">
        <v>475</v>
      </c>
      <c r="H969" s="129">
        <v>10</v>
      </c>
      <c r="I969" s="124" t="s">
        <v>803</v>
      </c>
      <c r="K969" s="34"/>
      <c r="L969" s="48"/>
      <c r="M969" s="48"/>
      <c r="P969" s="76"/>
    </row>
    <row r="970" spans="1:16" s="62" customFormat="1" ht="10.5" customHeight="1" outlineLevel="2">
      <c r="A970" s="42">
        <v>3</v>
      </c>
      <c r="B970" s="129">
        <v>2012</v>
      </c>
      <c r="C970" s="124" t="s">
        <v>240</v>
      </c>
      <c r="D970" s="124" t="s">
        <v>49</v>
      </c>
      <c r="E970" s="124" t="s">
        <v>811</v>
      </c>
      <c r="F970" s="133">
        <v>41055</v>
      </c>
      <c r="G970" s="134" t="s">
        <v>832</v>
      </c>
      <c r="H970" s="129">
        <v>5</v>
      </c>
      <c r="I970" s="124" t="s">
        <v>828</v>
      </c>
      <c r="P970" s="29"/>
    </row>
    <row r="971" spans="1:16" s="62" customFormat="1" ht="10.5" customHeight="1" outlineLevel="2">
      <c r="A971" s="42">
        <v>3</v>
      </c>
      <c r="B971" s="129">
        <v>2012</v>
      </c>
      <c r="C971" s="124" t="s">
        <v>240</v>
      </c>
      <c r="D971" s="124" t="s">
        <v>49</v>
      </c>
      <c r="E971" s="124" t="s">
        <v>945</v>
      </c>
      <c r="F971" s="133">
        <v>41223</v>
      </c>
      <c r="G971" s="134" t="s">
        <v>950</v>
      </c>
      <c r="H971" s="129">
        <v>5</v>
      </c>
      <c r="I971" s="124" t="s">
        <v>327</v>
      </c>
      <c r="P971" s="29"/>
    </row>
    <row r="972" spans="1:16" s="62" customFormat="1" ht="10.5" customHeight="1" outlineLevel="2">
      <c r="A972" s="36">
        <v>3</v>
      </c>
      <c r="B972" s="36">
        <v>2013</v>
      </c>
      <c r="C972" s="38" t="s">
        <v>240</v>
      </c>
      <c r="D972" s="45" t="s">
        <v>49</v>
      </c>
      <c r="E972" s="38" t="s">
        <v>290</v>
      </c>
      <c r="F972" s="45">
        <v>41336</v>
      </c>
      <c r="G972" s="38" t="s">
        <v>1024</v>
      </c>
      <c r="H972" s="36">
        <v>3</v>
      </c>
      <c r="I972" s="38" t="s">
        <v>526</v>
      </c>
      <c r="P972" s="29"/>
    </row>
    <row r="973" spans="1:16" s="48" customFormat="1" ht="10.5" customHeight="1" outlineLevel="2">
      <c r="A973" s="36">
        <v>6</v>
      </c>
      <c r="B973" s="36">
        <v>2013</v>
      </c>
      <c r="C973" s="38" t="s">
        <v>240</v>
      </c>
      <c r="D973" s="45" t="s">
        <v>49</v>
      </c>
      <c r="E973" s="38" t="s">
        <v>290</v>
      </c>
      <c r="F973" s="45">
        <v>41336</v>
      </c>
      <c r="G973" s="38" t="s">
        <v>474</v>
      </c>
      <c r="H973" s="36">
        <v>3</v>
      </c>
      <c r="I973" s="38" t="s">
        <v>357</v>
      </c>
      <c r="J973" s="67"/>
      <c r="K973" s="34"/>
      <c r="L973" s="52"/>
      <c r="M973" s="52"/>
      <c r="P973" s="42"/>
    </row>
    <row r="974" spans="1:16" s="52" customFormat="1" ht="10.5" customHeight="1" outlineLevel="2">
      <c r="A974" s="36">
        <v>3</v>
      </c>
      <c r="B974" s="36">
        <v>2013</v>
      </c>
      <c r="C974" s="38" t="s">
        <v>240</v>
      </c>
      <c r="D974" s="45" t="s">
        <v>49</v>
      </c>
      <c r="E974" s="38" t="s">
        <v>290</v>
      </c>
      <c r="F974" s="45">
        <v>41336</v>
      </c>
      <c r="G974" s="38" t="s">
        <v>448</v>
      </c>
      <c r="H974" s="36">
        <v>3</v>
      </c>
      <c r="I974" s="38" t="s">
        <v>511</v>
      </c>
      <c r="J974" s="67"/>
      <c r="K974" s="34"/>
      <c r="L974" s="67"/>
      <c r="M974" s="67"/>
      <c r="P974" s="55"/>
    </row>
    <row r="975" spans="1:16" s="52" customFormat="1" ht="10.5" customHeight="1" outlineLevel="2">
      <c r="A975" s="36">
        <v>10</v>
      </c>
      <c r="B975" s="36">
        <v>2013</v>
      </c>
      <c r="C975" s="38" t="s">
        <v>240</v>
      </c>
      <c r="D975" s="45" t="s">
        <v>49</v>
      </c>
      <c r="E975" s="38" t="s">
        <v>290</v>
      </c>
      <c r="F975" s="45">
        <v>41336</v>
      </c>
      <c r="G975" s="38" t="s">
        <v>475</v>
      </c>
      <c r="H975" s="36">
        <v>10</v>
      </c>
      <c r="I975" s="38" t="s">
        <v>492</v>
      </c>
      <c r="J975" s="67"/>
      <c r="K975" s="34"/>
      <c r="L975" s="67"/>
      <c r="M975" s="67"/>
      <c r="P975" s="55"/>
    </row>
    <row r="976" spans="1:16" s="48" customFormat="1" ht="10.5" customHeight="1" outlineLevel="2">
      <c r="A976" s="36">
        <v>9</v>
      </c>
      <c r="B976" s="36">
        <v>2013</v>
      </c>
      <c r="C976" s="38" t="s">
        <v>240</v>
      </c>
      <c r="D976" s="45" t="s">
        <v>49</v>
      </c>
      <c r="E976" s="38" t="s">
        <v>290</v>
      </c>
      <c r="F976" s="45">
        <v>41336</v>
      </c>
      <c r="G976" s="38" t="s">
        <v>1025</v>
      </c>
      <c r="H976" s="36">
        <v>3</v>
      </c>
      <c r="I976" s="38" t="s">
        <v>503</v>
      </c>
      <c r="J976" s="67"/>
      <c r="K976" s="34"/>
      <c r="L976" s="67"/>
      <c r="M976" s="67"/>
      <c r="P976" s="42"/>
    </row>
    <row r="977" spans="1:16" s="48" customFormat="1" ht="10.5" customHeight="1" outlineLevel="2">
      <c r="A977" s="36">
        <v>3</v>
      </c>
      <c r="B977" s="36">
        <v>2013</v>
      </c>
      <c r="C977" s="45" t="s">
        <v>240</v>
      </c>
      <c r="D977" s="38" t="s">
        <v>49</v>
      </c>
      <c r="E977" s="38" t="s">
        <v>208</v>
      </c>
      <c r="F977" s="45">
        <v>41434</v>
      </c>
      <c r="G977" s="38" t="s">
        <v>1230</v>
      </c>
      <c r="H977" s="36">
        <v>7</v>
      </c>
      <c r="I977" s="38" t="s">
        <v>434</v>
      </c>
      <c r="J977" s="67"/>
      <c r="K977" s="67"/>
      <c r="L977" s="67"/>
      <c r="M977" s="67"/>
      <c r="P977" s="42"/>
    </row>
    <row r="978" spans="1:13" s="52" customFormat="1" ht="10.5" customHeight="1" outlineLevel="2">
      <c r="A978" s="36">
        <v>2</v>
      </c>
      <c r="B978" s="37">
        <v>2013</v>
      </c>
      <c r="C978" s="38" t="s">
        <v>240</v>
      </c>
      <c r="D978" s="38" t="s">
        <v>49</v>
      </c>
      <c r="E978" s="45" t="s">
        <v>337</v>
      </c>
      <c r="F978" s="45">
        <v>41546</v>
      </c>
      <c r="G978" s="38" t="s">
        <v>1231</v>
      </c>
      <c r="H978" s="36">
        <v>5</v>
      </c>
      <c r="I978" s="38" t="s">
        <v>327</v>
      </c>
      <c r="J978" s="67"/>
      <c r="K978" s="67"/>
      <c r="L978" s="34"/>
      <c r="M978" s="34"/>
    </row>
    <row r="979" spans="1:10" s="67" customFormat="1" ht="10.5" customHeight="1" outlineLevel="2">
      <c r="A979" s="36">
        <v>3</v>
      </c>
      <c r="B979" s="37">
        <v>2013</v>
      </c>
      <c r="C979" s="38" t="s">
        <v>240</v>
      </c>
      <c r="D979" s="38" t="s">
        <v>49</v>
      </c>
      <c r="E979" s="45" t="s">
        <v>286</v>
      </c>
      <c r="F979" s="45">
        <v>41560</v>
      </c>
      <c r="G979" s="38" t="s">
        <v>1231</v>
      </c>
      <c r="H979" s="36">
        <v>3</v>
      </c>
      <c r="I979" s="38" t="s">
        <v>459</v>
      </c>
      <c r="J979" s="52"/>
    </row>
    <row r="980" spans="1:10" s="40" customFormat="1" ht="10.5" customHeight="1" outlineLevel="2">
      <c r="A980" s="36">
        <v>3</v>
      </c>
      <c r="B980" s="37">
        <v>2013</v>
      </c>
      <c r="C980" s="38" t="s">
        <v>240</v>
      </c>
      <c r="D980" s="38" t="s">
        <v>49</v>
      </c>
      <c r="E980" s="45" t="s">
        <v>286</v>
      </c>
      <c r="F980" s="45">
        <v>41560</v>
      </c>
      <c r="G980" s="38" t="s">
        <v>1232</v>
      </c>
      <c r="H980" s="36">
        <v>3</v>
      </c>
      <c r="I980" s="38" t="s">
        <v>269</v>
      </c>
      <c r="J980" s="52"/>
    </row>
    <row r="981" spans="1:10" s="67" customFormat="1" ht="10.5" customHeight="1" outlineLevel="2">
      <c r="A981" s="36">
        <v>3</v>
      </c>
      <c r="B981" s="37">
        <v>2013</v>
      </c>
      <c r="C981" s="38" t="s">
        <v>240</v>
      </c>
      <c r="D981" s="38" t="s">
        <v>49</v>
      </c>
      <c r="E981" s="45" t="s">
        <v>199</v>
      </c>
      <c r="F981" s="45">
        <v>41582</v>
      </c>
      <c r="G981" s="38" t="s">
        <v>1293</v>
      </c>
      <c r="H981" s="36">
        <v>5</v>
      </c>
      <c r="I981" s="38" t="s">
        <v>326</v>
      </c>
      <c r="J981" s="52"/>
    </row>
    <row r="982" spans="1:13" s="67" customFormat="1" ht="10.5" customHeight="1" outlineLevel="2">
      <c r="A982" s="29">
        <v>3</v>
      </c>
      <c r="B982" s="30">
        <v>2014</v>
      </c>
      <c r="C982" s="31" t="s">
        <v>240</v>
      </c>
      <c r="D982" s="32" t="s">
        <v>49</v>
      </c>
      <c r="E982" s="98" t="s">
        <v>290</v>
      </c>
      <c r="F982" s="98">
        <v>41700</v>
      </c>
      <c r="G982" s="31" t="s">
        <v>1376</v>
      </c>
      <c r="H982" s="29">
        <v>10</v>
      </c>
      <c r="I982" s="62" t="s">
        <v>351</v>
      </c>
      <c r="J982" s="52"/>
      <c r="K982" s="58"/>
      <c r="L982" s="58"/>
      <c r="M982" s="58"/>
    </row>
    <row r="983" spans="1:11" s="67" customFormat="1" ht="10.5" customHeight="1" outlineLevel="2">
      <c r="A983" s="29">
        <v>3</v>
      </c>
      <c r="B983" s="30">
        <v>2014</v>
      </c>
      <c r="C983" s="31" t="s">
        <v>240</v>
      </c>
      <c r="D983" s="32" t="s">
        <v>49</v>
      </c>
      <c r="E983" s="98" t="s">
        <v>199</v>
      </c>
      <c r="F983" s="98">
        <v>41706</v>
      </c>
      <c r="G983" s="31" t="s">
        <v>397</v>
      </c>
      <c r="H983" s="29">
        <v>10</v>
      </c>
      <c r="I983" s="62" t="s">
        <v>267</v>
      </c>
      <c r="J983" s="52"/>
      <c r="K983" s="58"/>
    </row>
    <row r="984" spans="1:16" s="40" customFormat="1" ht="10.5" customHeight="1" outlineLevel="2">
      <c r="A984" s="29">
        <v>5</v>
      </c>
      <c r="B984" s="30">
        <v>2014</v>
      </c>
      <c r="C984" s="31" t="s">
        <v>240</v>
      </c>
      <c r="D984" s="32" t="s">
        <v>49</v>
      </c>
      <c r="E984" s="98" t="s">
        <v>945</v>
      </c>
      <c r="F984" s="98">
        <v>41783</v>
      </c>
      <c r="G984" s="31" t="s">
        <v>1445</v>
      </c>
      <c r="H984" s="29">
        <v>10</v>
      </c>
      <c r="I984" s="62" t="s">
        <v>252</v>
      </c>
      <c r="P984" s="36"/>
    </row>
    <row r="985" spans="1:16" s="40" customFormat="1" ht="10.5" customHeight="1" outlineLevel="2">
      <c r="A985" s="29">
        <v>5</v>
      </c>
      <c r="B985" s="30">
        <v>2014</v>
      </c>
      <c r="C985" s="31" t="s">
        <v>240</v>
      </c>
      <c r="D985" s="32" t="s">
        <v>49</v>
      </c>
      <c r="E985" s="98" t="s">
        <v>945</v>
      </c>
      <c r="F985" s="98">
        <v>41783</v>
      </c>
      <c r="G985" s="31" t="s">
        <v>1446</v>
      </c>
      <c r="H985" s="29">
        <v>5</v>
      </c>
      <c r="I985" s="62" t="s">
        <v>267</v>
      </c>
      <c r="P985" s="36"/>
    </row>
    <row r="986" spans="1:16" s="40" customFormat="1" ht="10.5" customHeight="1" outlineLevel="2">
      <c r="A986" s="29">
        <v>10</v>
      </c>
      <c r="B986" s="29">
        <v>2014</v>
      </c>
      <c r="C986" s="31" t="s">
        <v>240</v>
      </c>
      <c r="D986" s="98" t="s">
        <v>49</v>
      </c>
      <c r="E986" s="31" t="s">
        <v>286</v>
      </c>
      <c r="F986" s="131">
        <v>41924</v>
      </c>
      <c r="G986" s="31" t="s">
        <v>1676</v>
      </c>
      <c r="H986" s="29">
        <v>7</v>
      </c>
      <c r="I986" s="62" t="s">
        <v>1677</v>
      </c>
      <c r="P986" s="36"/>
    </row>
    <row r="987" spans="1:16" s="40" customFormat="1" ht="10.5" customHeight="1" outlineLevel="2">
      <c r="A987" s="29">
        <v>11</v>
      </c>
      <c r="B987" s="29">
        <v>2014</v>
      </c>
      <c r="C987" s="31" t="s">
        <v>240</v>
      </c>
      <c r="D987" s="98" t="s">
        <v>49</v>
      </c>
      <c r="E987" s="31" t="s">
        <v>123</v>
      </c>
      <c r="F987" s="131">
        <v>41951</v>
      </c>
      <c r="G987" s="31" t="s">
        <v>1703</v>
      </c>
      <c r="H987" s="29">
        <v>10</v>
      </c>
      <c r="I987" s="62" t="s">
        <v>327</v>
      </c>
      <c r="P987" s="36"/>
    </row>
    <row r="988" spans="1:16" s="40" customFormat="1" ht="10.5" customHeight="1" outlineLevel="1">
      <c r="A988" s="29"/>
      <c r="B988" s="29"/>
      <c r="C988" s="31"/>
      <c r="D988" s="98" t="s">
        <v>50</v>
      </c>
      <c r="E988" s="31"/>
      <c r="F988" s="131"/>
      <c r="G988" s="31"/>
      <c r="H988" s="29">
        <f>SUBTOTAL(9,H964:H987)</f>
        <v>149</v>
      </c>
      <c r="I988" s="62"/>
      <c r="P988" s="36"/>
    </row>
    <row r="989" spans="1:16" s="40" customFormat="1" ht="10.5" customHeight="1" outlineLevel="2">
      <c r="A989" s="36">
        <v>3</v>
      </c>
      <c r="B989" s="36">
        <v>2013</v>
      </c>
      <c r="C989" s="38" t="s">
        <v>239</v>
      </c>
      <c r="D989" s="45" t="s">
        <v>2</v>
      </c>
      <c r="E989" s="38" t="s">
        <v>306</v>
      </c>
      <c r="F989" s="45">
        <v>41426</v>
      </c>
      <c r="G989" s="38" t="s">
        <v>1233</v>
      </c>
      <c r="H989" s="36">
        <v>10</v>
      </c>
      <c r="I989" s="38" t="s">
        <v>252</v>
      </c>
      <c r="P989" s="36"/>
    </row>
    <row r="990" spans="1:10" s="67" customFormat="1" ht="10.5" customHeight="1" outlineLevel="2">
      <c r="A990" s="36">
        <v>3</v>
      </c>
      <c r="B990" s="36">
        <v>2013</v>
      </c>
      <c r="C990" s="38" t="s">
        <v>239</v>
      </c>
      <c r="D990" s="45" t="s">
        <v>2</v>
      </c>
      <c r="E990" s="38" t="s">
        <v>1167</v>
      </c>
      <c r="F990" s="45">
        <v>41573</v>
      </c>
      <c r="G990" s="38" t="s">
        <v>1234</v>
      </c>
      <c r="H990" s="36">
        <v>5</v>
      </c>
      <c r="I990" s="38" t="s">
        <v>327</v>
      </c>
      <c r="J990" s="52"/>
    </row>
    <row r="991" spans="1:13" s="58" customFormat="1" ht="10.5" customHeight="1" outlineLevel="2">
      <c r="A991" s="42">
        <v>6</v>
      </c>
      <c r="B991" s="129">
        <v>2012</v>
      </c>
      <c r="C991" s="124" t="s">
        <v>239</v>
      </c>
      <c r="D991" s="124" t="s">
        <v>919</v>
      </c>
      <c r="E991" s="124" t="s">
        <v>306</v>
      </c>
      <c r="F991" s="133">
        <v>41202</v>
      </c>
      <c r="G991" s="134" t="s">
        <v>920</v>
      </c>
      <c r="H991" s="129">
        <v>10</v>
      </c>
      <c r="I991" s="124" t="s">
        <v>252</v>
      </c>
      <c r="J991" s="52"/>
      <c r="K991" s="52"/>
      <c r="L991" s="67"/>
      <c r="M991" s="67"/>
    </row>
    <row r="992" spans="1:11" s="67" customFormat="1" ht="10.5" customHeight="1" outlineLevel="2">
      <c r="A992" s="42">
        <v>6</v>
      </c>
      <c r="B992" s="129">
        <v>2012</v>
      </c>
      <c r="C992" s="124" t="s">
        <v>239</v>
      </c>
      <c r="D992" s="124" t="s">
        <v>919</v>
      </c>
      <c r="E992" s="124" t="s">
        <v>306</v>
      </c>
      <c r="F992" s="133">
        <v>41203</v>
      </c>
      <c r="G992" s="134" t="s">
        <v>921</v>
      </c>
      <c r="H992" s="129">
        <v>10</v>
      </c>
      <c r="I992" s="124" t="s">
        <v>327</v>
      </c>
      <c r="J992" s="40"/>
      <c r="K992" s="52"/>
    </row>
    <row r="993" spans="1:11" s="67" customFormat="1" ht="10.5" customHeight="1" outlineLevel="1">
      <c r="A993" s="42"/>
      <c r="B993" s="129"/>
      <c r="C993" s="124"/>
      <c r="D993" s="124" t="s">
        <v>3</v>
      </c>
      <c r="E993" s="124"/>
      <c r="F993" s="133"/>
      <c r="G993" s="134"/>
      <c r="H993" s="129">
        <f>SUBTOTAL(9,H989:H992)</f>
        <v>35</v>
      </c>
      <c r="I993" s="124"/>
      <c r="J993" s="40"/>
      <c r="K993" s="52"/>
    </row>
    <row r="994" spans="1:13" s="67" customFormat="1" ht="10.5" customHeight="1" outlineLevel="2">
      <c r="A994" s="42">
        <v>6</v>
      </c>
      <c r="B994" s="43">
        <v>2012</v>
      </c>
      <c r="C994" s="44" t="s">
        <v>239</v>
      </c>
      <c r="D994" s="44" t="s">
        <v>231</v>
      </c>
      <c r="E994" s="53" t="s">
        <v>290</v>
      </c>
      <c r="F994" s="53">
        <v>40972</v>
      </c>
      <c r="G994" s="44" t="s">
        <v>425</v>
      </c>
      <c r="H994" s="42">
        <v>10</v>
      </c>
      <c r="I994" s="44" t="s">
        <v>379</v>
      </c>
      <c r="J994" s="52"/>
      <c r="K994" s="52"/>
      <c r="L994" s="52"/>
      <c r="M994" s="52"/>
    </row>
    <row r="995" spans="1:13" s="67" customFormat="1" ht="10.5" customHeight="1" outlineLevel="2">
      <c r="A995" s="42">
        <v>10</v>
      </c>
      <c r="B995" s="129">
        <v>2012</v>
      </c>
      <c r="C995" s="124" t="s">
        <v>239</v>
      </c>
      <c r="D995" s="124" t="s">
        <v>231</v>
      </c>
      <c r="E995" s="124" t="s">
        <v>208</v>
      </c>
      <c r="F995" s="133">
        <v>41049</v>
      </c>
      <c r="G995" s="134" t="s">
        <v>804</v>
      </c>
      <c r="H995" s="129">
        <v>3</v>
      </c>
      <c r="I995" s="124" t="s">
        <v>143</v>
      </c>
      <c r="J995" s="52"/>
      <c r="K995" s="52"/>
      <c r="L995" s="52"/>
      <c r="M995" s="52"/>
    </row>
    <row r="996" spans="1:13" s="67" customFormat="1" ht="10.5" customHeight="1" outlineLevel="1">
      <c r="A996" s="42"/>
      <c r="B996" s="129"/>
      <c r="C996" s="124"/>
      <c r="D996" s="124" t="s">
        <v>232</v>
      </c>
      <c r="E996" s="124"/>
      <c r="F996" s="133"/>
      <c r="G996" s="134"/>
      <c r="H996" s="129">
        <f>SUBTOTAL(9,H994:H995)</f>
        <v>13</v>
      </c>
      <c r="I996" s="124"/>
      <c r="J996" s="52"/>
      <c r="K996" s="52"/>
      <c r="L996" s="52"/>
      <c r="M996" s="52"/>
    </row>
    <row r="997" spans="1:13" s="67" customFormat="1" ht="10.5" customHeight="1" outlineLevel="2">
      <c r="A997" s="42">
        <v>10</v>
      </c>
      <c r="B997" s="43">
        <v>2012</v>
      </c>
      <c r="C997" s="44" t="s">
        <v>240</v>
      </c>
      <c r="D997" s="44" t="s">
        <v>74</v>
      </c>
      <c r="E997" s="53" t="s">
        <v>290</v>
      </c>
      <c r="F997" s="53">
        <v>40972</v>
      </c>
      <c r="G997" s="44" t="s">
        <v>531</v>
      </c>
      <c r="H997" s="42">
        <v>7</v>
      </c>
      <c r="I997" s="44" t="s">
        <v>359</v>
      </c>
      <c r="J997" s="52"/>
      <c r="K997" s="52"/>
      <c r="L997" s="52"/>
      <c r="M997" s="52"/>
    </row>
    <row r="998" spans="1:13" s="67" customFormat="1" ht="10.5" customHeight="1" outlineLevel="2">
      <c r="A998" s="42">
        <v>10</v>
      </c>
      <c r="B998" s="43">
        <v>2012</v>
      </c>
      <c r="C998" s="44" t="s">
        <v>240</v>
      </c>
      <c r="D998" s="44" t="s">
        <v>74</v>
      </c>
      <c r="E998" s="53" t="s">
        <v>290</v>
      </c>
      <c r="F998" s="53">
        <v>40972</v>
      </c>
      <c r="G998" s="44" t="s">
        <v>400</v>
      </c>
      <c r="H998" s="42">
        <v>10</v>
      </c>
      <c r="I998" s="44" t="s">
        <v>138</v>
      </c>
      <c r="J998" s="52"/>
      <c r="K998" s="52"/>
      <c r="L998" s="52"/>
      <c r="M998" s="52"/>
    </row>
    <row r="999" spans="1:13" s="67" customFormat="1" ht="10.5" customHeight="1" outlineLevel="2">
      <c r="A999" s="42">
        <v>10</v>
      </c>
      <c r="B999" s="43">
        <v>2012</v>
      </c>
      <c r="C999" s="44" t="s">
        <v>240</v>
      </c>
      <c r="D999" s="44" t="s">
        <v>74</v>
      </c>
      <c r="E999" s="53" t="s">
        <v>290</v>
      </c>
      <c r="F999" s="53">
        <v>40972</v>
      </c>
      <c r="G999" s="44" t="s">
        <v>445</v>
      </c>
      <c r="H999" s="42">
        <v>10</v>
      </c>
      <c r="I999" s="44" t="s">
        <v>29</v>
      </c>
      <c r="J999" s="52"/>
      <c r="K999" s="52"/>
      <c r="L999" s="52"/>
      <c r="M999" s="52"/>
    </row>
    <row r="1000" spans="1:13" s="52" customFormat="1" ht="10.5" customHeight="1" outlineLevel="2">
      <c r="A1000" s="42">
        <v>6</v>
      </c>
      <c r="B1000" s="43">
        <v>2012</v>
      </c>
      <c r="C1000" s="44" t="s">
        <v>240</v>
      </c>
      <c r="D1000" s="44" t="s">
        <v>74</v>
      </c>
      <c r="E1000" s="53" t="s">
        <v>290</v>
      </c>
      <c r="F1000" s="53">
        <v>40972</v>
      </c>
      <c r="G1000" s="44" t="s">
        <v>10</v>
      </c>
      <c r="H1000" s="42">
        <v>7</v>
      </c>
      <c r="I1000" s="44" t="s">
        <v>354</v>
      </c>
      <c r="J1000" s="40"/>
      <c r="L1000" s="67"/>
      <c r="M1000" s="67"/>
    </row>
    <row r="1001" spans="1:11" s="67" customFormat="1" ht="10.5" customHeight="1" outlineLevel="2">
      <c r="A1001" s="36">
        <v>5</v>
      </c>
      <c r="B1001" s="36">
        <v>2013</v>
      </c>
      <c r="C1001" s="38" t="s">
        <v>240</v>
      </c>
      <c r="D1001" s="45" t="s">
        <v>74</v>
      </c>
      <c r="E1001" s="38" t="s">
        <v>290</v>
      </c>
      <c r="F1001" s="45">
        <v>41336</v>
      </c>
      <c r="G1001" s="38" t="s">
        <v>531</v>
      </c>
      <c r="H1001" s="36">
        <v>10</v>
      </c>
      <c r="I1001" s="38" t="s">
        <v>379</v>
      </c>
      <c r="J1001" s="40"/>
      <c r="K1001" s="52"/>
    </row>
    <row r="1002" spans="1:11" s="67" customFormat="1" ht="10.5" customHeight="1" outlineLevel="2">
      <c r="A1002" s="36">
        <v>10</v>
      </c>
      <c r="B1002" s="36">
        <v>2013</v>
      </c>
      <c r="C1002" s="38" t="s">
        <v>240</v>
      </c>
      <c r="D1002" s="45" t="s">
        <v>74</v>
      </c>
      <c r="E1002" s="38" t="s">
        <v>290</v>
      </c>
      <c r="F1002" s="45">
        <v>41336</v>
      </c>
      <c r="G1002" s="38" t="s">
        <v>400</v>
      </c>
      <c r="H1002" s="36">
        <v>3</v>
      </c>
      <c r="I1002" s="38" t="s">
        <v>356</v>
      </c>
      <c r="J1002" s="40"/>
      <c r="K1002" s="52"/>
    </row>
    <row r="1003" spans="1:13" s="66" customFormat="1" ht="10.5" customHeight="1" outlineLevel="2">
      <c r="A1003" s="36">
        <v>3</v>
      </c>
      <c r="B1003" s="36">
        <v>2013</v>
      </c>
      <c r="C1003" s="45" t="s">
        <v>240</v>
      </c>
      <c r="D1003" s="38" t="s">
        <v>74</v>
      </c>
      <c r="E1003" s="38" t="s">
        <v>208</v>
      </c>
      <c r="F1003" s="45">
        <v>41434</v>
      </c>
      <c r="G1003" s="38" t="s">
        <v>1235</v>
      </c>
      <c r="H1003" s="36">
        <v>3</v>
      </c>
      <c r="I1003" s="38" t="s">
        <v>172</v>
      </c>
      <c r="J1003" s="48"/>
      <c r="K1003" s="52"/>
      <c r="L1003" s="58"/>
      <c r="M1003" s="58"/>
    </row>
    <row r="1004" spans="1:13" s="66" customFormat="1" ht="10.5" customHeight="1" outlineLevel="2">
      <c r="A1004" s="36">
        <v>3</v>
      </c>
      <c r="B1004" s="36">
        <v>2013</v>
      </c>
      <c r="C1004" s="45" t="s">
        <v>240</v>
      </c>
      <c r="D1004" s="38" t="s">
        <v>74</v>
      </c>
      <c r="E1004" s="38" t="s">
        <v>264</v>
      </c>
      <c r="F1004" s="45">
        <v>41594</v>
      </c>
      <c r="G1004" s="38" t="s">
        <v>1294</v>
      </c>
      <c r="H1004" s="36">
        <v>5</v>
      </c>
      <c r="I1004" s="38" t="s">
        <v>241</v>
      </c>
      <c r="J1004" s="48"/>
      <c r="K1004" s="52"/>
      <c r="L1004" s="58"/>
      <c r="M1004" s="58"/>
    </row>
    <row r="1005" spans="1:11" s="67" customFormat="1" ht="10.5" customHeight="1" outlineLevel="2">
      <c r="A1005" s="29">
        <v>3</v>
      </c>
      <c r="B1005" s="30">
        <v>2014</v>
      </c>
      <c r="C1005" s="31" t="s">
        <v>240</v>
      </c>
      <c r="D1005" s="32" t="s">
        <v>74</v>
      </c>
      <c r="E1005" s="98" t="s">
        <v>290</v>
      </c>
      <c r="F1005" s="98">
        <v>41700</v>
      </c>
      <c r="G1005" s="31" t="s">
        <v>1377</v>
      </c>
      <c r="H1005" s="29">
        <v>3</v>
      </c>
      <c r="I1005" s="62" t="s">
        <v>353</v>
      </c>
      <c r="J1005" s="52"/>
      <c r="K1005" s="52"/>
    </row>
    <row r="1006" spans="1:11" s="67" customFormat="1" ht="10.5" customHeight="1" outlineLevel="2">
      <c r="A1006" s="29">
        <v>3</v>
      </c>
      <c r="B1006" s="30">
        <v>2014</v>
      </c>
      <c r="C1006" s="31" t="s">
        <v>240</v>
      </c>
      <c r="D1006" s="32" t="s">
        <v>74</v>
      </c>
      <c r="E1006" s="98" t="s">
        <v>290</v>
      </c>
      <c r="F1006" s="98">
        <v>41700</v>
      </c>
      <c r="G1006" s="31" t="s">
        <v>1294</v>
      </c>
      <c r="H1006" s="29">
        <v>3</v>
      </c>
      <c r="I1006" s="62" t="s">
        <v>356</v>
      </c>
      <c r="J1006" s="52"/>
      <c r="K1006" s="52"/>
    </row>
    <row r="1007" spans="1:11" s="67" customFormat="1" ht="10.5" customHeight="1" outlineLevel="2">
      <c r="A1007" s="29">
        <v>3</v>
      </c>
      <c r="B1007" s="30">
        <v>2014</v>
      </c>
      <c r="C1007" s="31" t="s">
        <v>240</v>
      </c>
      <c r="D1007" s="32" t="s">
        <v>74</v>
      </c>
      <c r="E1007" s="98" t="s">
        <v>290</v>
      </c>
      <c r="F1007" s="98">
        <v>41700</v>
      </c>
      <c r="G1007" s="31" t="s">
        <v>445</v>
      </c>
      <c r="H1007" s="29">
        <v>7</v>
      </c>
      <c r="I1007" s="62" t="s">
        <v>354</v>
      </c>
      <c r="J1007" s="40"/>
      <c r="K1007" s="52"/>
    </row>
    <row r="1008" spans="1:11" s="67" customFormat="1" ht="10.5" customHeight="1" outlineLevel="1">
      <c r="A1008" s="29"/>
      <c r="B1008" s="30"/>
      <c r="C1008" s="31"/>
      <c r="D1008" s="32" t="s">
        <v>75</v>
      </c>
      <c r="E1008" s="98"/>
      <c r="F1008" s="98"/>
      <c r="G1008" s="31"/>
      <c r="H1008" s="29">
        <f>SUBTOTAL(9,H997:H1007)</f>
        <v>68</v>
      </c>
      <c r="I1008" s="62"/>
      <c r="J1008" s="40"/>
      <c r="K1008" s="52"/>
    </row>
    <row r="1009" spans="1:11" s="67" customFormat="1" ht="10.5" customHeight="1" outlineLevel="2">
      <c r="A1009" s="36">
        <v>3</v>
      </c>
      <c r="B1009" s="37">
        <v>2013</v>
      </c>
      <c r="C1009" s="38" t="s">
        <v>262</v>
      </c>
      <c r="D1009" s="38" t="s">
        <v>969</v>
      </c>
      <c r="E1009" s="45" t="s">
        <v>251</v>
      </c>
      <c r="F1009" s="45">
        <v>41321</v>
      </c>
      <c r="G1009" s="38" t="s">
        <v>970</v>
      </c>
      <c r="H1009" s="36">
        <v>10</v>
      </c>
      <c r="I1009" s="38" t="s">
        <v>327</v>
      </c>
      <c r="J1009" s="48"/>
      <c r="K1009" s="52"/>
    </row>
    <row r="1010" spans="1:11" s="67" customFormat="1" ht="10.5" customHeight="1" outlineLevel="1">
      <c r="A1010" s="36"/>
      <c r="B1010" s="37"/>
      <c r="C1010" s="38"/>
      <c r="D1010" s="38" t="s">
        <v>971</v>
      </c>
      <c r="E1010" s="45"/>
      <c r="F1010" s="45"/>
      <c r="G1010" s="38"/>
      <c r="H1010" s="36">
        <f>SUBTOTAL(9,H1009:H1009)</f>
        <v>10</v>
      </c>
      <c r="I1010" s="38"/>
      <c r="J1010" s="48"/>
      <c r="K1010" s="52"/>
    </row>
    <row r="1011" spans="1:11" s="67" customFormat="1" ht="10.5" customHeight="1" outlineLevel="2">
      <c r="A1011" s="42">
        <v>3</v>
      </c>
      <c r="B1011" s="43">
        <v>2012</v>
      </c>
      <c r="C1011" s="44" t="s">
        <v>239</v>
      </c>
      <c r="D1011" s="44" t="s">
        <v>1382</v>
      </c>
      <c r="E1011" s="53" t="s">
        <v>286</v>
      </c>
      <c r="F1011" s="53">
        <v>41196</v>
      </c>
      <c r="G1011" s="44" t="s">
        <v>902</v>
      </c>
      <c r="H1011" s="42">
        <v>7</v>
      </c>
      <c r="I1011" s="44" t="s">
        <v>131</v>
      </c>
      <c r="K1011" s="34"/>
    </row>
    <row r="1012" spans="1:13" s="58" customFormat="1" ht="10.5" customHeight="1" outlineLevel="2">
      <c r="A1012" s="29">
        <v>3</v>
      </c>
      <c r="B1012" s="30">
        <v>2014</v>
      </c>
      <c r="C1012" s="31" t="s">
        <v>239</v>
      </c>
      <c r="D1012" s="32" t="s">
        <v>1378</v>
      </c>
      <c r="E1012" s="98" t="s">
        <v>290</v>
      </c>
      <c r="F1012" s="98">
        <v>41700</v>
      </c>
      <c r="G1012" s="31" t="s">
        <v>1379</v>
      </c>
      <c r="H1012" s="29">
        <v>3</v>
      </c>
      <c r="I1012" s="62" t="s">
        <v>985</v>
      </c>
      <c r="J1012" s="48"/>
      <c r="K1012" s="52"/>
      <c r="L1012" s="67"/>
      <c r="M1012" s="67"/>
    </row>
    <row r="1013" spans="1:13" s="58" customFormat="1" ht="10.5" customHeight="1" outlineLevel="2">
      <c r="A1013" s="29">
        <v>3</v>
      </c>
      <c r="B1013" s="30">
        <v>2014</v>
      </c>
      <c r="C1013" s="31" t="s">
        <v>239</v>
      </c>
      <c r="D1013" s="32" t="s">
        <v>1378</v>
      </c>
      <c r="E1013" s="98" t="s">
        <v>290</v>
      </c>
      <c r="F1013" s="98">
        <v>41700</v>
      </c>
      <c r="G1013" s="31" t="s">
        <v>1380</v>
      </c>
      <c r="H1013" s="29">
        <v>3</v>
      </c>
      <c r="I1013" s="62" t="s">
        <v>28</v>
      </c>
      <c r="J1013" s="48"/>
      <c r="K1013" s="52"/>
      <c r="L1013" s="67"/>
      <c r="M1013" s="67"/>
    </row>
    <row r="1014" spans="1:11" s="67" customFormat="1" ht="10.5" customHeight="1" outlineLevel="2">
      <c r="A1014" s="29">
        <v>3</v>
      </c>
      <c r="B1014" s="30">
        <v>2014</v>
      </c>
      <c r="C1014" s="31" t="s">
        <v>239</v>
      </c>
      <c r="D1014" s="32" t="s">
        <v>1378</v>
      </c>
      <c r="E1014" s="98" t="s">
        <v>290</v>
      </c>
      <c r="F1014" s="98">
        <v>41700</v>
      </c>
      <c r="G1014" s="31" t="s">
        <v>1381</v>
      </c>
      <c r="H1014" s="29">
        <v>3</v>
      </c>
      <c r="I1014" s="62" t="s">
        <v>355</v>
      </c>
      <c r="K1014" s="52"/>
    </row>
    <row r="1015" spans="1:11" s="67" customFormat="1" ht="10.5" customHeight="1" outlineLevel="1">
      <c r="A1015" s="29"/>
      <c r="B1015" s="30"/>
      <c r="C1015" s="31"/>
      <c r="D1015" s="32" t="s">
        <v>1697</v>
      </c>
      <c r="E1015" s="98"/>
      <c r="F1015" s="98"/>
      <c r="G1015" s="31"/>
      <c r="H1015" s="29">
        <f>SUBTOTAL(9,H1011:H1014)</f>
        <v>16</v>
      </c>
      <c r="I1015" s="62"/>
      <c r="K1015" s="52"/>
    </row>
    <row r="1016" spans="1:13" s="92" customFormat="1" ht="10.5" customHeight="1" outlineLevel="2">
      <c r="A1016" s="29">
        <v>3</v>
      </c>
      <c r="B1016" s="30">
        <v>2014</v>
      </c>
      <c r="C1016" s="31" t="s">
        <v>239</v>
      </c>
      <c r="D1016" s="31" t="s">
        <v>1402</v>
      </c>
      <c r="E1016" s="98" t="s">
        <v>265</v>
      </c>
      <c r="F1016" s="98">
        <v>41714</v>
      </c>
      <c r="G1016" s="31" t="s">
        <v>1403</v>
      </c>
      <c r="H1016" s="29">
        <v>10</v>
      </c>
      <c r="I1016" s="31" t="s">
        <v>267</v>
      </c>
      <c r="J1016" s="48"/>
      <c r="K1016" s="34"/>
      <c r="L1016" s="67"/>
      <c r="M1016" s="67"/>
    </row>
    <row r="1017" spans="1:13" s="92" customFormat="1" ht="10.5" customHeight="1" outlineLevel="1">
      <c r="A1017" s="29"/>
      <c r="B1017" s="30"/>
      <c r="C1017" s="31"/>
      <c r="D1017" s="31" t="s">
        <v>1404</v>
      </c>
      <c r="E1017" s="98"/>
      <c r="F1017" s="98"/>
      <c r="G1017" s="31"/>
      <c r="H1017" s="29">
        <f>SUBTOTAL(9,H1016:H1016)</f>
        <v>10</v>
      </c>
      <c r="I1017" s="31"/>
      <c r="J1017" s="48"/>
      <c r="K1017" s="34"/>
      <c r="L1017" s="67"/>
      <c r="M1017" s="67"/>
    </row>
    <row r="1018" spans="1:11" s="67" customFormat="1" ht="10.5" customHeight="1" outlineLevel="2">
      <c r="A1018" s="42">
        <v>2</v>
      </c>
      <c r="B1018" s="96">
        <v>2012</v>
      </c>
      <c r="C1018" s="97" t="s">
        <v>296</v>
      </c>
      <c r="D1018" s="97" t="s">
        <v>222</v>
      </c>
      <c r="E1018" s="97" t="s">
        <v>265</v>
      </c>
      <c r="F1018" s="156">
        <v>40986</v>
      </c>
      <c r="G1018" s="97" t="s">
        <v>737</v>
      </c>
      <c r="H1018" s="68">
        <v>5</v>
      </c>
      <c r="I1018" s="97" t="s">
        <v>331</v>
      </c>
      <c r="J1018" s="40"/>
      <c r="K1018" s="48"/>
    </row>
    <row r="1019" spans="1:11" s="67" customFormat="1" ht="10.5" customHeight="1" outlineLevel="2">
      <c r="A1019" s="42">
        <v>6</v>
      </c>
      <c r="B1019" s="129">
        <v>2012</v>
      </c>
      <c r="C1019" s="124" t="s">
        <v>296</v>
      </c>
      <c r="D1019" s="124" t="s">
        <v>222</v>
      </c>
      <c r="E1019" s="124" t="s">
        <v>208</v>
      </c>
      <c r="F1019" s="133">
        <v>41049</v>
      </c>
      <c r="G1019" s="134" t="s">
        <v>805</v>
      </c>
      <c r="H1019" s="129">
        <v>3</v>
      </c>
      <c r="I1019" s="124" t="s">
        <v>806</v>
      </c>
      <c r="J1019" s="40"/>
      <c r="K1019" s="52"/>
    </row>
    <row r="1020" spans="1:11" s="67" customFormat="1" ht="10.5" customHeight="1" outlineLevel="2">
      <c r="A1020" s="29">
        <v>3</v>
      </c>
      <c r="B1020" s="157">
        <v>2014</v>
      </c>
      <c r="C1020" s="31" t="s">
        <v>296</v>
      </c>
      <c r="D1020" s="31" t="s">
        <v>222</v>
      </c>
      <c r="E1020" s="31" t="s">
        <v>259</v>
      </c>
      <c r="F1020" s="98">
        <v>41721</v>
      </c>
      <c r="G1020" s="31" t="s">
        <v>1409</v>
      </c>
      <c r="H1020" s="29">
        <v>5</v>
      </c>
      <c r="I1020" s="31" t="s">
        <v>331</v>
      </c>
      <c r="J1020" s="40"/>
      <c r="K1020" s="52"/>
    </row>
    <row r="1021" spans="1:11" s="67" customFormat="1" ht="10.5" customHeight="1" outlineLevel="1">
      <c r="A1021" s="29"/>
      <c r="B1021" s="157"/>
      <c r="C1021" s="31"/>
      <c r="D1021" s="31" t="s">
        <v>223</v>
      </c>
      <c r="E1021" s="31"/>
      <c r="F1021" s="98"/>
      <c r="G1021" s="31"/>
      <c r="H1021" s="29">
        <f>SUBTOTAL(9,H1018:H1020)</f>
        <v>13</v>
      </c>
      <c r="I1021" s="31"/>
      <c r="J1021" s="40"/>
      <c r="K1021" s="52"/>
    </row>
    <row r="1022" spans="1:11" s="67" customFormat="1" ht="10.5" customHeight="1" outlineLevel="2">
      <c r="A1022" s="42">
        <v>6</v>
      </c>
      <c r="B1022" s="43">
        <v>2012</v>
      </c>
      <c r="C1022" s="44" t="s">
        <v>240</v>
      </c>
      <c r="D1022" s="44" t="s">
        <v>287</v>
      </c>
      <c r="E1022" s="53" t="s">
        <v>290</v>
      </c>
      <c r="F1022" s="53">
        <v>40972</v>
      </c>
      <c r="G1022" s="44" t="s">
        <v>446</v>
      </c>
      <c r="H1022" s="42">
        <v>10</v>
      </c>
      <c r="I1022" s="44" t="s">
        <v>294</v>
      </c>
      <c r="J1022" s="40"/>
      <c r="K1022" s="52"/>
    </row>
    <row r="1023" spans="1:13" s="67" customFormat="1" ht="10.5" customHeight="1" outlineLevel="2">
      <c r="A1023" s="42">
        <v>3</v>
      </c>
      <c r="B1023" s="43">
        <v>2012</v>
      </c>
      <c r="C1023" s="44" t="s">
        <v>240</v>
      </c>
      <c r="D1023" s="44" t="s">
        <v>287</v>
      </c>
      <c r="E1023" s="53" t="s">
        <v>290</v>
      </c>
      <c r="F1023" s="53">
        <v>40972</v>
      </c>
      <c r="G1023" s="44" t="s">
        <v>532</v>
      </c>
      <c r="H1023" s="42">
        <v>3</v>
      </c>
      <c r="I1023" s="44" t="s">
        <v>101</v>
      </c>
      <c r="J1023" s="48"/>
      <c r="K1023" s="52"/>
      <c r="L1023" s="52"/>
      <c r="M1023" s="52"/>
    </row>
    <row r="1024" spans="1:13" s="67" customFormat="1" ht="10.5" customHeight="1" outlineLevel="2">
      <c r="A1024" s="42">
        <v>3</v>
      </c>
      <c r="B1024" s="43">
        <v>2012</v>
      </c>
      <c r="C1024" s="44" t="s">
        <v>240</v>
      </c>
      <c r="D1024" s="44" t="s">
        <v>287</v>
      </c>
      <c r="E1024" s="53" t="s">
        <v>290</v>
      </c>
      <c r="F1024" s="53">
        <v>40972</v>
      </c>
      <c r="G1024" s="44" t="s">
        <v>533</v>
      </c>
      <c r="H1024" s="42">
        <v>7</v>
      </c>
      <c r="I1024" s="44" t="s">
        <v>363</v>
      </c>
      <c r="K1024" s="52"/>
      <c r="L1024" s="52"/>
      <c r="M1024" s="52"/>
    </row>
    <row r="1025" spans="1:9" s="62" customFormat="1" ht="10.5" customHeight="1" outlineLevel="2">
      <c r="A1025" s="42">
        <v>3</v>
      </c>
      <c r="B1025" s="43">
        <v>2012</v>
      </c>
      <c r="C1025" s="44" t="s">
        <v>240</v>
      </c>
      <c r="D1025" s="44" t="s">
        <v>287</v>
      </c>
      <c r="E1025" s="53" t="s">
        <v>290</v>
      </c>
      <c r="F1025" s="53">
        <v>40972</v>
      </c>
      <c r="G1025" s="44" t="s">
        <v>534</v>
      </c>
      <c r="H1025" s="42">
        <v>3</v>
      </c>
      <c r="I1025" s="44" t="s">
        <v>357</v>
      </c>
    </row>
    <row r="1026" spans="1:9" s="62" customFormat="1" ht="10.5" customHeight="1" outlineLevel="2">
      <c r="A1026" s="42">
        <v>3</v>
      </c>
      <c r="B1026" s="43">
        <v>2012</v>
      </c>
      <c r="C1026" s="57" t="s">
        <v>240</v>
      </c>
      <c r="D1026" s="44" t="s">
        <v>287</v>
      </c>
      <c r="E1026" s="53" t="s">
        <v>290</v>
      </c>
      <c r="F1026" s="53">
        <v>40972</v>
      </c>
      <c r="G1026" s="44" t="s">
        <v>535</v>
      </c>
      <c r="H1026" s="42">
        <v>3</v>
      </c>
      <c r="I1026" s="44" t="s">
        <v>356</v>
      </c>
    </row>
    <row r="1027" spans="1:13" s="67" customFormat="1" ht="10.5" customHeight="1" outlineLevel="2">
      <c r="A1027" s="42">
        <v>3</v>
      </c>
      <c r="B1027" s="129">
        <v>2012</v>
      </c>
      <c r="C1027" s="124" t="s">
        <v>240</v>
      </c>
      <c r="D1027" s="124" t="s">
        <v>287</v>
      </c>
      <c r="E1027" s="124" t="s">
        <v>208</v>
      </c>
      <c r="F1027" s="133">
        <v>41049</v>
      </c>
      <c r="G1027" s="134" t="s">
        <v>807</v>
      </c>
      <c r="H1027" s="129">
        <v>7</v>
      </c>
      <c r="I1027" s="124" t="s">
        <v>166</v>
      </c>
      <c r="K1027" s="52"/>
      <c r="L1027" s="52"/>
      <c r="M1027" s="52"/>
    </row>
    <row r="1028" spans="1:9" s="62" customFormat="1" ht="10.5" customHeight="1" outlineLevel="2">
      <c r="A1028" s="42">
        <v>6</v>
      </c>
      <c r="B1028" s="129">
        <v>2012</v>
      </c>
      <c r="C1028" s="124" t="s">
        <v>240</v>
      </c>
      <c r="D1028" s="124" t="s">
        <v>287</v>
      </c>
      <c r="E1028" s="124" t="s">
        <v>208</v>
      </c>
      <c r="F1028" s="133">
        <v>41049</v>
      </c>
      <c r="G1028" s="134" t="s">
        <v>808</v>
      </c>
      <c r="H1028" s="129">
        <v>7</v>
      </c>
      <c r="I1028" s="124" t="s">
        <v>168</v>
      </c>
    </row>
    <row r="1029" spans="1:9" s="62" customFormat="1" ht="10.5" customHeight="1" outlineLevel="2">
      <c r="A1029" s="42">
        <v>10</v>
      </c>
      <c r="B1029" s="129">
        <v>2012</v>
      </c>
      <c r="C1029" s="124" t="s">
        <v>240</v>
      </c>
      <c r="D1029" s="124" t="s">
        <v>287</v>
      </c>
      <c r="E1029" s="124" t="s">
        <v>208</v>
      </c>
      <c r="F1029" s="133">
        <v>41049</v>
      </c>
      <c r="G1029" s="134" t="s">
        <v>809</v>
      </c>
      <c r="H1029" s="129">
        <v>7</v>
      </c>
      <c r="I1029" s="124" t="s">
        <v>810</v>
      </c>
    </row>
    <row r="1030" spans="1:13" s="67" customFormat="1" ht="10.5" customHeight="1" outlineLevel="2">
      <c r="A1030" s="42">
        <v>10</v>
      </c>
      <c r="B1030" s="129">
        <v>2012</v>
      </c>
      <c r="C1030" s="124" t="s">
        <v>240</v>
      </c>
      <c r="D1030" s="124" t="s">
        <v>287</v>
      </c>
      <c r="E1030" s="124" t="s">
        <v>248</v>
      </c>
      <c r="F1030" s="133">
        <v>41076</v>
      </c>
      <c r="G1030" s="134" t="s">
        <v>833</v>
      </c>
      <c r="H1030" s="129">
        <v>10</v>
      </c>
      <c r="I1030" s="124" t="s">
        <v>252</v>
      </c>
      <c r="K1030" s="52"/>
      <c r="L1030" s="52"/>
      <c r="M1030" s="52"/>
    </row>
    <row r="1031" spans="1:10" s="52" customFormat="1" ht="10.5" customHeight="1" outlineLevel="2">
      <c r="A1031" s="42">
        <v>9</v>
      </c>
      <c r="B1031" s="129">
        <v>2012</v>
      </c>
      <c r="C1031" s="124" t="s">
        <v>240</v>
      </c>
      <c r="D1031" s="124" t="s">
        <v>287</v>
      </c>
      <c r="E1031" s="124" t="s">
        <v>248</v>
      </c>
      <c r="F1031" s="133">
        <v>41076</v>
      </c>
      <c r="G1031" s="134" t="s">
        <v>535</v>
      </c>
      <c r="H1031" s="129">
        <v>5</v>
      </c>
      <c r="I1031" s="124" t="s">
        <v>267</v>
      </c>
      <c r="J1031" s="67"/>
    </row>
    <row r="1032" spans="1:10" s="52" customFormat="1" ht="10.5" customHeight="1" outlineLevel="2">
      <c r="A1032" s="42">
        <v>11</v>
      </c>
      <c r="B1032" s="129">
        <v>2012</v>
      </c>
      <c r="C1032" s="124" t="s">
        <v>240</v>
      </c>
      <c r="D1032" s="124" t="s">
        <v>287</v>
      </c>
      <c r="E1032" s="124" t="s">
        <v>271</v>
      </c>
      <c r="F1032" s="133">
        <v>41098</v>
      </c>
      <c r="G1032" s="134" t="s">
        <v>833</v>
      </c>
      <c r="H1032" s="129">
        <v>5</v>
      </c>
      <c r="I1032" s="124" t="s">
        <v>241</v>
      </c>
      <c r="J1032" s="67"/>
    </row>
    <row r="1033" spans="1:13" s="52" customFormat="1" ht="10.5" customHeight="1" outlineLevel="2">
      <c r="A1033" s="36">
        <v>6</v>
      </c>
      <c r="B1033" s="128">
        <v>2013</v>
      </c>
      <c r="C1033" s="135" t="s">
        <v>240</v>
      </c>
      <c r="D1033" s="135" t="s">
        <v>287</v>
      </c>
      <c r="E1033" s="135" t="s">
        <v>268</v>
      </c>
      <c r="F1033" s="136">
        <v>41315</v>
      </c>
      <c r="G1033" s="137" t="s">
        <v>955</v>
      </c>
      <c r="H1033" s="128">
        <v>10</v>
      </c>
      <c r="I1033" s="135" t="s">
        <v>252</v>
      </c>
      <c r="J1033" s="67"/>
      <c r="L1033" s="67"/>
      <c r="M1033" s="67"/>
    </row>
    <row r="1034" spans="1:13" s="52" customFormat="1" ht="10.5" customHeight="1" outlineLevel="2">
      <c r="A1034" s="36">
        <v>10</v>
      </c>
      <c r="B1034" s="128">
        <v>2013</v>
      </c>
      <c r="C1034" s="135" t="s">
        <v>240</v>
      </c>
      <c r="D1034" s="135" t="s">
        <v>287</v>
      </c>
      <c r="E1034" s="135" t="s">
        <v>251</v>
      </c>
      <c r="F1034" s="136">
        <v>41321</v>
      </c>
      <c r="G1034" s="137" t="s">
        <v>833</v>
      </c>
      <c r="H1034" s="128">
        <v>5</v>
      </c>
      <c r="I1034" s="135" t="s">
        <v>241</v>
      </c>
      <c r="J1034" s="67"/>
      <c r="K1034" s="48"/>
      <c r="L1034" s="67"/>
      <c r="M1034" s="67"/>
    </row>
    <row r="1035" spans="1:13" s="52" customFormat="1" ht="10.5" customHeight="1" outlineLevel="2">
      <c r="A1035" s="36">
        <v>3</v>
      </c>
      <c r="B1035" s="36">
        <v>2013</v>
      </c>
      <c r="C1035" s="38" t="s">
        <v>240</v>
      </c>
      <c r="D1035" s="45" t="s">
        <v>287</v>
      </c>
      <c r="E1035" s="38" t="s">
        <v>290</v>
      </c>
      <c r="F1035" s="45">
        <v>41336</v>
      </c>
      <c r="G1035" s="38" t="s">
        <v>446</v>
      </c>
      <c r="H1035" s="36">
        <v>10</v>
      </c>
      <c r="I1035" s="38" t="s">
        <v>294</v>
      </c>
      <c r="J1035" s="67"/>
      <c r="L1035" s="67"/>
      <c r="M1035" s="67"/>
    </row>
    <row r="1036" spans="1:13" s="52" customFormat="1" ht="10.5" customHeight="1" outlineLevel="2">
      <c r="A1036" s="36">
        <v>3</v>
      </c>
      <c r="B1036" s="36">
        <v>2013</v>
      </c>
      <c r="C1036" s="38" t="s">
        <v>240</v>
      </c>
      <c r="D1036" s="45" t="s">
        <v>287</v>
      </c>
      <c r="E1036" s="38" t="s">
        <v>290</v>
      </c>
      <c r="F1036" s="45">
        <v>41336</v>
      </c>
      <c r="G1036" s="38" t="s">
        <v>1026</v>
      </c>
      <c r="H1036" s="36">
        <v>7</v>
      </c>
      <c r="I1036" s="38" t="s">
        <v>489</v>
      </c>
      <c r="J1036" s="48"/>
      <c r="K1036" s="67"/>
      <c r="L1036" s="67"/>
      <c r="M1036" s="67"/>
    </row>
    <row r="1037" spans="1:10" s="67" customFormat="1" ht="10.5" customHeight="1" outlineLevel="2">
      <c r="A1037" s="36">
        <v>6</v>
      </c>
      <c r="B1037" s="36">
        <v>2013</v>
      </c>
      <c r="C1037" s="38" t="s">
        <v>240</v>
      </c>
      <c r="D1037" s="45" t="s">
        <v>287</v>
      </c>
      <c r="E1037" s="38" t="s">
        <v>290</v>
      </c>
      <c r="F1037" s="45">
        <v>41336</v>
      </c>
      <c r="G1037" s="38" t="s">
        <v>1027</v>
      </c>
      <c r="H1037" s="36">
        <v>7</v>
      </c>
      <c r="I1037" s="38" t="s">
        <v>15</v>
      </c>
      <c r="J1037" s="48"/>
    </row>
    <row r="1038" spans="1:16" s="67" customFormat="1" ht="10.5" customHeight="1" outlineLevel="2">
      <c r="A1038" s="36">
        <v>11</v>
      </c>
      <c r="B1038" s="36">
        <v>2013</v>
      </c>
      <c r="C1038" s="45" t="s">
        <v>240</v>
      </c>
      <c r="D1038" s="38" t="s">
        <v>287</v>
      </c>
      <c r="E1038" s="38" t="s">
        <v>208</v>
      </c>
      <c r="F1038" s="45">
        <v>41434</v>
      </c>
      <c r="G1038" s="38" t="s">
        <v>1236</v>
      </c>
      <c r="H1038" s="36">
        <v>3</v>
      </c>
      <c r="I1038" s="38" t="s">
        <v>142</v>
      </c>
      <c r="J1038" s="52"/>
      <c r="L1038" s="58"/>
      <c r="M1038" s="58"/>
      <c r="P1038" s="76"/>
    </row>
    <row r="1039" spans="1:16" s="67" customFormat="1" ht="10.5" customHeight="1" outlineLevel="2">
      <c r="A1039" s="36">
        <v>2</v>
      </c>
      <c r="B1039" s="36">
        <v>2013</v>
      </c>
      <c r="C1039" s="45" t="s">
        <v>240</v>
      </c>
      <c r="D1039" s="38" t="s">
        <v>287</v>
      </c>
      <c r="E1039" s="38" t="s">
        <v>208</v>
      </c>
      <c r="F1039" s="45">
        <v>41434</v>
      </c>
      <c r="G1039" s="38" t="s">
        <v>1237</v>
      </c>
      <c r="H1039" s="36">
        <v>3</v>
      </c>
      <c r="I1039" s="38" t="s">
        <v>183</v>
      </c>
      <c r="J1039" s="52"/>
      <c r="K1039" s="52"/>
      <c r="P1039" s="76"/>
    </row>
    <row r="1040" spans="1:16" s="67" customFormat="1" ht="10.5" customHeight="1" outlineLevel="2">
      <c r="A1040" s="128">
        <v>2</v>
      </c>
      <c r="B1040" s="36">
        <v>2013</v>
      </c>
      <c r="C1040" s="45" t="s">
        <v>240</v>
      </c>
      <c r="D1040" s="38" t="s">
        <v>287</v>
      </c>
      <c r="E1040" s="38" t="s">
        <v>208</v>
      </c>
      <c r="F1040" s="45">
        <v>41434</v>
      </c>
      <c r="G1040" s="38" t="s">
        <v>1238</v>
      </c>
      <c r="H1040" s="36">
        <v>3</v>
      </c>
      <c r="I1040" s="38" t="s">
        <v>371</v>
      </c>
      <c r="J1040" s="52"/>
      <c r="P1040" s="76"/>
    </row>
    <row r="1041" spans="1:16" s="67" customFormat="1" ht="10.5" customHeight="1" outlineLevel="2">
      <c r="A1041" s="128">
        <v>2</v>
      </c>
      <c r="B1041" s="37">
        <v>2013</v>
      </c>
      <c r="C1041" s="38" t="s">
        <v>240</v>
      </c>
      <c r="D1041" s="38" t="s">
        <v>287</v>
      </c>
      <c r="E1041" s="45" t="s">
        <v>286</v>
      </c>
      <c r="F1041" s="45">
        <v>41560</v>
      </c>
      <c r="G1041" s="38" t="s">
        <v>1239</v>
      </c>
      <c r="H1041" s="36">
        <v>3</v>
      </c>
      <c r="I1041" s="38" t="s">
        <v>477</v>
      </c>
      <c r="J1041" s="52"/>
      <c r="P1041" s="76"/>
    </row>
    <row r="1042" spans="1:16" s="67" customFormat="1" ht="10.5" customHeight="1" outlineLevel="2">
      <c r="A1042" s="29">
        <v>3</v>
      </c>
      <c r="B1042" s="30">
        <v>2014</v>
      </c>
      <c r="C1042" s="31" t="s">
        <v>240</v>
      </c>
      <c r="D1042" s="32" t="s">
        <v>287</v>
      </c>
      <c r="E1042" s="98" t="s">
        <v>290</v>
      </c>
      <c r="F1042" s="98">
        <v>41700</v>
      </c>
      <c r="G1042" s="31" t="s">
        <v>1384</v>
      </c>
      <c r="H1042" s="29">
        <v>7</v>
      </c>
      <c r="I1042" s="62" t="s">
        <v>99</v>
      </c>
      <c r="J1042" s="52"/>
      <c r="K1042" s="34"/>
      <c r="P1042" s="76"/>
    </row>
    <row r="1043" spans="1:16" s="67" customFormat="1" ht="10.5" customHeight="1" outlineLevel="2">
      <c r="A1043" s="29">
        <v>10</v>
      </c>
      <c r="B1043" s="29">
        <v>2014</v>
      </c>
      <c r="C1043" s="31" t="s">
        <v>240</v>
      </c>
      <c r="D1043" s="98" t="s">
        <v>287</v>
      </c>
      <c r="E1043" s="31" t="s">
        <v>286</v>
      </c>
      <c r="F1043" s="131">
        <v>41924</v>
      </c>
      <c r="G1043" s="31" t="s">
        <v>1678</v>
      </c>
      <c r="H1043" s="29">
        <v>7</v>
      </c>
      <c r="I1043" s="62" t="s">
        <v>276</v>
      </c>
      <c r="J1043" s="52"/>
      <c r="P1043" s="76"/>
    </row>
    <row r="1044" spans="1:16" s="67" customFormat="1" ht="10.5" customHeight="1" outlineLevel="2">
      <c r="A1044" s="29">
        <v>10</v>
      </c>
      <c r="B1044" s="29">
        <v>2014</v>
      </c>
      <c r="C1044" s="31" t="s">
        <v>240</v>
      </c>
      <c r="D1044" s="98" t="s">
        <v>287</v>
      </c>
      <c r="E1044" s="31" t="s">
        <v>286</v>
      </c>
      <c r="F1044" s="131">
        <v>41924</v>
      </c>
      <c r="G1044" s="31" t="s">
        <v>1679</v>
      </c>
      <c r="H1044" s="29">
        <v>3</v>
      </c>
      <c r="I1044" s="62" t="s">
        <v>39</v>
      </c>
      <c r="J1044" s="40"/>
      <c r="P1044" s="76"/>
    </row>
    <row r="1045" spans="1:16" s="58" customFormat="1" ht="10.5" customHeight="1" outlineLevel="2">
      <c r="A1045" s="29">
        <v>10</v>
      </c>
      <c r="B1045" s="29">
        <v>2014</v>
      </c>
      <c r="C1045" s="31" t="s">
        <v>240</v>
      </c>
      <c r="D1045" s="98" t="s">
        <v>287</v>
      </c>
      <c r="E1045" s="31" t="s">
        <v>286</v>
      </c>
      <c r="F1045" s="131">
        <v>41924</v>
      </c>
      <c r="G1045" s="31" t="s">
        <v>1680</v>
      </c>
      <c r="H1045" s="29">
        <v>3</v>
      </c>
      <c r="I1045" s="62" t="s">
        <v>269</v>
      </c>
      <c r="J1045" s="40"/>
      <c r="K1045" s="67"/>
      <c r="L1045" s="34"/>
      <c r="M1045" s="34"/>
      <c r="P1045" s="41"/>
    </row>
    <row r="1046" spans="1:16" s="58" customFormat="1" ht="10.5" customHeight="1" outlineLevel="1">
      <c r="A1046" s="29"/>
      <c r="B1046" s="29"/>
      <c r="C1046" s="31"/>
      <c r="D1046" s="98" t="s">
        <v>288</v>
      </c>
      <c r="E1046" s="31"/>
      <c r="F1046" s="131"/>
      <c r="G1046" s="31"/>
      <c r="H1046" s="29">
        <f>SUBTOTAL(9,H1022:H1045)</f>
        <v>138</v>
      </c>
      <c r="I1046" s="62"/>
      <c r="J1046" s="40"/>
      <c r="K1046" s="67"/>
      <c r="L1046" s="34"/>
      <c r="M1046" s="34"/>
      <c r="P1046" s="41"/>
    </row>
    <row r="1047" spans="1:16" s="40" customFormat="1" ht="10.5" customHeight="1" outlineLevel="2">
      <c r="A1047" s="42">
        <v>3</v>
      </c>
      <c r="B1047" s="43">
        <v>2012</v>
      </c>
      <c r="C1047" s="44" t="s">
        <v>240</v>
      </c>
      <c r="D1047" s="44" t="s">
        <v>25</v>
      </c>
      <c r="E1047" s="53" t="s">
        <v>290</v>
      </c>
      <c r="F1047" s="53">
        <v>40972</v>
      </c>
      <c r="G1047" s="44" t="s">
        <v>536</v>
      </c>
      <c r="H1047" s="42">
        <v>7</v>
      </c>
      <c r="I1047" s="44" t="s">
        <v>100</v>
      </c>
      <c r="P1047" s="36"/>
    </row>
    <row r="1048" spans="1:16" s="67" customFormat="1" ht="10.5" customHeight="1" outlineLevel="2">
      <c r="A1048" s="42">
        <v>3</v>
      </c>
      <c r="B1048" s="43">
        <v>2012</v>
      </c>
      <c r="C1048" s="44" t="s">
        <v>240</v>
      </c>
      <c r="D1048" s="44" t="s">
        <v>25</v>
      </c>
      <c r="E1048" s="53" t="s">
        <v>396</v>
      </c>
      <c r="F1048" s="53">
        <v>41161</v>
      </c>
      <c r="G1048" s="44" t="s">
        <v>844</v>
      </c>
      <c r="H1048" s="42">
        <v>5</v>
      </c>
      <c r="I1048" s="44" t="s">
        <v>326</v>
      </c>
      <c r="J1048" s="40"/>
      <c r="L1048" s="34"/>
      <c r="M1048" s="34"/>
      <c r="P1048" s="76"/>
    </row>
    <row r="1049" spans="1:16" s="40" customFormat="1" ht="10.5" customHeight="1" outlineLevel="2">
      <c r="A1049" s="42">
        <v>3</v>
      </c>
      <c r="B1049" s="43">
        <v>2012</v>
      </c>
      <c r="C1049" s="44" t="s">
        <v>240</v>
      </c>
      <c r="D1049" s="44" t="s">
        <v>25</v>
      </c>
      <c r="E1049" s="53" t="s">
        <v>337</v>
      </c>
      <c r="F1049" s="53">
        <v>41182</v>
      </c>
      <c r="G1049" s="44" t="s">
        <v>922</v>
      </c>
      <c r="H1049" s="42">
        <v>10</v>
      </c>
      <c r="I1049" s="44" t="s">
        <v>327</v>
      </c>
      <c r="P1049" s="36"/>
    </row>
    <row r="1050" spans="1:16" s="40" customFormat="1" ht="10.5" customHeight="1" outlineLevel="2">
      <c r="A1050" s="42">
        <v>6</v>
      </c>
      <c r="B1050" s="43">
        <v>2012</v>
      </c>
      <c r="C1050" s="44" t="s">
        <v>240</v>
      </c>
      <c r="D1050" s="44" t="s">
        <v>25</v>
      </c>
      <c r="E1050" s="53" t="s">
        <v>286</v>
      </c>
      <c r="F1050" s="53">
        <v>41196</v>
      </c>
      <c r="G1050" s="44" t="s">
        <v>923</v>
      </c>
      <c r="H1050" s="42">
        <v>10</v>
      </c>
      <c r="I1050" s="44" t="s">
        <v>322</v>
      </c>
      <c r="J1050" s="67"/>
      <c r="P1050" s="36"/>
    </row>
    <row r="1051" spans="1:16" s="40" customFormat="1" ht="10.5" customHeight="1" outlineLevel="2">
      <c r="A1051" s="42">
        <v>6</v>
      </c>
      <c r="B1051" s="43">
        <v>2012</v>
      </c>
      <c r="C1051" s="44" t="s">
        <v>240</v>
      </c>
      <c r="D1051" s="44" t="s">
        <v>25</v>
      </c>
      <c r="E1051" s="53" t="s">
        <v>286</v>
      </c>
      <c r="F1051" s="53">
        <v>41196</v>
      </c>
      <c r="G1051" s="44" t="s">
        <v>922</v>
      </c>
      <c r="H1051" s="42">
        <v>10</v>
      </c>
      <c r="I1051" s="44" t="s">
        <v>453</v>
      </c>
      <c r="J1051" s="67"/>
      <c r="P1051" s="36"/>
    </row>
    <row r="1052" spans="1:16" s="67" customFormat="1" ht="10.5" customHeight="1" outlineLevel="2">
      <c r="A1052" s="36">
        <v>6</v>
      </c>
      <c r="B1052" s="36">
        <v>2013</v>
      </c>
      <c r="C1052" s="38" t="s">
        <v>240</v>
      </c>
      <c r="D1052" s="45" t="s">
        <v>25</v>
      </c>
      <c r="E1052" s="38" t="s">
        <v>257</v>
      </c>
      <c r="F1052" s="45">
        <v>41322</v>
      </c>
      <c r="G1052" s="38"/>
      <c r="H1052" s="36">
        <v>5</v>
      </c>
      <c r="I1052" s="38" t="s">
        <v>241</v>
      </c>
      <c r="J1052" s="41"/>
      <c r="K1052" s="52"/>
      <c r="L1052" s="54"/>
      <c r="M1052" s="54"/>
      <c r="P1052" s="76"/>
    </row>
    <row r="1053" spans="1:16" s="54" customFormat="1" ht="10.5" customHeight="1" outlineLevel="2">
      <c r="A1053" s="36">
        <v>10</v>
      </c>
      <c r="B1053" s="36">
        <v>2013</v>
      </c>
      <c r="C1053" s="38" t="s">
        <v>240</v>
      </c>
      <c r="D1053" s="45" t="s">
        <v>25</v>
      </c>
      <c r="E1053" s="38" t="s">
        <v>290</v>
      </c>
      <c r="F1053" s="45">
        <v>41336</v>
      </c>
      <c r="G1053" s="38" t="s">
        <v>1028</v>
      </c>
      <c r="H1053" s="36">
        <v>3</v>
      </c>
      <c r="I1053" s="38" t="s">
        <v>12</v>
      </c>
      <c r="J1053" s="67"/>
      <c r="K1053" s="52"/>
      <c r="P1053" s="74"/>
    </row>
    <row r="1054" spans="1:16" s="69" customFormat="1" ht="10.5" customHeight="1" outlineLevel="2">
      <c r="A1054" s="36">
        <v>3</v>
      </c>
      <c r="B1054" s="36">
        <v>2013</v>
      </c>
      <c r="C1054" s="45" t="s">
        <v>240</v>
      </c>
      <c r="D1054" s="38" t="s">
        <v>25</v>
      </c>
      <c r="E1054" s="38" t="s">
        <v>208</v>
      </c>
      <c r="F1054" s="45">
        <v>41434</v>
      </c>
      <c r="G1054" s="38" t="s">
        <v>1240</v>
      </c>
      <c r="H1054" s="36">
        <v>3</v>
      </c>
      <c r="I1054" s="38" t="s">
        <v>186</v>
      </c>
      <c r="J1054" s="48"/>
      <c r="K1054" s="52"/>
      <c r="L1054" s="54"/>
      <c r="M1054" s="54"/>
      <c r="P1054" s="80"/>
    </row>
    <row r="1055" spans="1:16" s="54" customFormat="1" ht="10.5" customHeight="1" outlineLevel="2">
      <c r="A1055" s="36">
        <v>2</v>
      </c>
      <c r="B1055" s="36">
        <v>2013</v>
      </c>
      <c r="C1055" s="45" t="s">
        <v>240</v>
      </c>
      <c r="D1055" s="38" t="s">
        <v>25</v>
      </c>
      <c r="E1055" s="38" t="s">
        <v>208</v>
      </c>
      <c r="F1055" s="45">
        <v>41434</v>
      </c>
      <c r="G1055" s="38" t="s">
        <v>1241</v>
      </c>
      <c r="H1055" s="36">
        <v>10</v>
      </c>
      <c r="I1055" s="38" t="s">
        <v>764</v>
      </c>
      <c r="J1055" s="48"/>
      <c r="K1055" s="52"/>
      <c r="L1055" s="69"/>
      <c r="M1055" s="69"/>
      <c r="P1055" s="74"/>
    </row>
    <row r="1056" spans="1:16" s="54" customFormat="1" ht="10.5" customHeight="1" outlineLevel="2">
      <c r="A1056" s="29">
        <v>3</v>
      </c>
      <c r="B1056" s="30">
        <v>2014</v>
      </c>
      <c r="C1056" s="31" t="s">
        <v>240</v>
      </c>
      <c r="D1056" s="32" t="s">
        <v>25</v>
      </c>
      <c r="E1056" s="98" t="s">
        <v>290</v>
      </c>
      <c r="F1056" s="98">
        <v>41700</v>
      </c>
      <c r="G1056" s="31" t="s">
        <v>844</v>
      </c>
      <c r="H1056" s="29">
        <v>3</v>
      </c>
      <c r="I1056" s="62" t="s">
        <v>526</v>
      </c>
      <c r="J1056" s="48"/>
      <c r="K1056" s="52"/>
      <c r="L1056" s="69"/>
      <c r="M1056" s="69"/>
      <c r="P1056" s="74"/>
    </row>
    <row r="1057" spans="1:16" s="54" customFormat="1" ht="10.5" customHeight="1" outlineLevel="1">
      <c r="A1057" s="29"/>
      <c r="B1057" s="30"/>
      <c r="C1057" s="31"/>
      <c r="D1057" s="32" t="s">
        <v>1253</v>
      </c>
      <c r="E1057" s="98"/>
      <c r="F1057" s="98"/>
      <c r="G1057" s="31"/>
      <c r="H1057" s="29">
        <f>SUBTOTAL(9,H1047:H1056)</f>
        <v>66</v>
      </c>
      <c r="I1057" s="62"/>
      <c r="J1057" s="48"/>
      <c r="K1057" s="52"/>
      <c r="L1057" s="69"/>
      <c r="M1057" s="69"/>
      <c r="P1057" s="74"/>
    </row>
    <row r="1058" spans="1:16" s="69" customFormat="1" ht="10.5" customHeight="1" outlineLevel="2">
      <c r="A1058" s="42">
        <v>6</v>
      </c>
      <c r="B1058" s="43">
        <v>2012</v>
      </c>
      <c r="C1058" s="44" t="s">
        <v>239</v>
      </c>
      <c r="D1058" s="44" t="s">
        <v>111</v>
      </c>
      <c r="E1058" s="53" t="s">
        <v>286</v>
      </c>
      <c r="F1058" s="53">
        <v>41196</v>
      </c>
      <c r="G1058" s="44" t="s">
        <v>924</v>
      </c>
      <c r="H1058" s="42">
        <v>3</v>
      </c>
      <c r="I1058" s="44" t="s">
        <v>269</v>
      </c>
      <c r="J1058" s="34"/>
      <c r="K1058" s="52"/>
      <c r="L1058" s="54"/>
      <c r="M1058" s="54"/>
      <c r="P1058" s="80"/>
    </row>
    <row r="1059" spans="1:16" s="69" customFormat="1" ht="10.5" customHeight="1" outlineLevel="2">
      <c r="A1059" s="36">
        <v>6</v>
      </c>
      <c r="B1059" s="36">
        <v>2013</v>
      </c>
      <c r="C1059" s="45" t="s">
        <v>239</v>
      </c>
      <c r="D1059" s="38" t="s">
        <v>111</v>
      </c>
      <c r="E1059" s="38" t="s">
        <v>208</v>
      </c>
      <c r="F1059" s="45">
        <v>41434</v>
      </c>
      <c r="G1059" s="38" t="s">
        <v>924</v>
      </c>
      <c r="H1059" s="36">
        <v>3</v>
      </c>
      <c r="I1059" s="38" t="s">
        <v>188</v>
      </c>
      <c r="J1059" s="34"/>
      <c r="K1059" s="67"/>
      <c r="P1059" s="80"/>
    </row>
    <row r="1060" spans="1:16" s="60" customFormat="1" ht="10.5" customHeight="1" outlineLevel="2">
      <c r="A1060" s="29">
        <v>6</v>
      </c>
      <c r="B1060" s="30">
        <v>2014</v>
      </c>
      <c r="C1060" s="31" t="s">
        <v>239</v>
      </c>
      <c r="D1060" s="31" t="s">
        <v>111</v>
      </c>
      <c r="E1060" s="98" t="s">
        <v>208</v>
      </c>
      <c r="F1060" s="98">
        <v>41797</v>
      </c>
      <c r="G1060" s="31" t="s">
        <v>1559</v>
      </c>
      <c r="H1060" s="126">
        <v>7</v>
      </c>
      <c r="I1060" s="127" t="s">
        <v>216</v>
      </c>
      <c r="J1060" s="67"/>
      <c r="K1060" s="67"/>
      <c r="L1060" s="67"/>
      <c r="M1060" s="67"/>
      <c r="P1060" s="72"/>
    </row>
    <row r="1061" spans="1:16" s="60" customFormat="1" ht="10.5" customHeight="1" outlineLevel="2">
      <c r="A1061" s="29">
        <v>6</v>
      </c>
      <c r="B1061" s="30">
        <v>2014</v>
      </c>
      <c r="C1061" s="31" t="s">
        <v>239</v>
      </c>
      <c r="D1061" s="31" t="s">
        <v>111</v>
      </c>
      <c r="E1061" s="98" t="s">
        <v>208</v>
      </c>
      <c r="F1061" s="98">
        <v>41797</v>
      </c>
      <c r="G1061" s="31" t="s">
        <v>1560</v>
      </c>
      <c r="H1061" s="126">
        <v>3</v>
      </c>
      <c r="I1061" s="127" t="s">
        <v>188</v>
      </c>
      <c r="J1061" s="67"/>
      <c r="K1061" s="34"/>
      <c r="L1061" s="67"/>
      <c r="M1061" s="67"/>
      <c r="P1061" s="72"/>
    </row>
    <row r="1062" spans="1:16" s="60" customFormat="1" ht="10.5" customHeight="1" outlineLevel="2">
      <c r="A1062" s="29">
        <v>10</v>
      </c>
      <c r="B1062" s="29">
        <v>2014</v>
      </c>
      <c r="C1062" s="31" t="s">
        <v>239</v>
      </c>
      <c r="D1062" s="98" t="s">
        <v>111</v>
      </c>
      <c r="E1062" s="31" t="s">
        <v>286</v>
      </c>
      <c r="F1062" s="131">
        <v>41924</v>
      </c>
      <c r="G1062" s="31" t="s">
        <v>1681</v>
      </c>
      <c r="H1062" s="29">
        <v>10</v>
      </c>
      <c r="I1062" s="62" t="s">
        <v>71</v>
      </c>
      <c r="J1062" s="67"/>
      <c r="K1062" s="34"/>
      <c r="L1062" s="67"/>
      <c r="M1062" s="67"/>
      <c r="P1062" s="72"/>
    </row>
    <row r="1063" spans="1:16" s="67" customFormat="1" ht="10.5" customHeight="1" outlineLevel="2">
      <c r="A1063" s="29">
        <v>10</v>
      </c>
      <c r="B1063" s="29">
        <v>2014</v>
      </c>
      <c r="C1063" s="31" t="s">
        <v>239</v>
      </c>
      <c r="D1063" s="98" t="s">
        <v>111</v>
      </c>
      <c r="E1063" s="31" t="s">
        <v>286</v>
      </c>
      <c r="F1063" s="131">
        <v>41924</v>
      </c>
      <c r="G1063" s="31" t="s">
        <v>1682</v>
      </c>
      <c r="H1063" s="29">
        <v>3</v>
      </c>
      <c r="I1063" s="62" t="s">
        <v>247</v>
      </c>
      <c r="K1063" s="34"/>
      <c r="P1063" s="76"/>
    </row>
    <row r="1064" spans="1:16" s="67" customFormat="1" ht="10.5" customHeight="1" outlineLevel="1">
      <c r="A1064" s="29"/>
      <c r="B1064" s="29"/>
      <c r="C1064" s="31"/>
      <c r="D1064" s="98" t="s">
        <v>112</v>
      </c>
      <c r="E1064" s="31"/>
      <c r="F1064" s="131"/>
      <c r="G1064" s="31"/>
      <c r="H1064" s="29">
        <f>SUBTOTAL(9,H1058:H1063)</f>
        <v>29</v>
      </c>
      <c r="I1064" s="62"/>
      <c r="K1064" s="34"/>
      <c r="P1064" s="76"/>
    </row>
    <row r="1065" spans="1:16" s="67" customFormat="1" ht="10.5" customHeight="1" outlineLevel="2">
      <c r="A1065" s="42">
        <v>6</v>
      </c>
      <c r="B1065" s="43">
        <v>2012</v>
      </c>
      <c r="C1065" s="44" t="s">
        <v>296</v>
      </c>
      <c r="D1065" s="44" t="s">
        <v>925</v>
      </c>
      <c r="E1065" s="53" t="s">
        <v>286</v>
      </c>
      <c r="F1065" s="53">
        <v>41196</v>
      </c>
      <c r="G1065" s="44" t="s">
        <v>926</v>
      </c>
      <c r="H1065" s="42">
        <v>7</v>
      </c>
      <c r="I1065" s="44" t="s">
        <v>300</v>
      </c>
      <c r="J1065" s="34"/>
      <c r="K1065" s="34"/>
      <c r="L1065" s="34"/>
      <c r="M1065" s="34"/>
      <c r="P1065" s="76"/>
    </row>
    <row r="1066" spans="1:16" s="67" customFormat="1" ht="10.5" customHeight="1" outlineLevel="2">
      <c r="A1066" s="36">
        <v>10</v>
      </c>
      <c r="B1066" s="37">
        <v>2013</v>
      </c>
      <c r="C1066" s="38" t="s">
        <v>296</v>
      </c>
      <c r="D1066" s="38" t="s">
        <v>925</v>
      </c>
      <c r="E1066" s="45" t="s">
        <v>286</v>
      </c>
      <c r="F1066" s="45">
        <v>41560</v>
      </c>
      <c r="G1066" s="38" t="s">
        <v>1242</v>
      </c>
      <c r="H1066" s="36">
        <v>10</v>
      </c>
      <c r="I1066" s="38" t="s">
        <v>322</v>
      </c>
      <c r="J1066" s="34"/>
      <c r="K1066" s="34"/>
      <c r="L1066" s="34"/>
      <c r="M1066" s="34"/>
      <c r="P1066" s="76"/>
    </row>
    <row r="1067" spans="1:16" s="67" customFormat="1" ht="10.5" customHeight="1" outlineLevel="1">
      <c r="A1067" s="36"/>
      <c r="B1067" s="37"/>
      <c r="C1067" s="38"/>
      <c r="D1067" s="38" t="s">
        <v>927</v>
      </c>
      <c r="E1067" s="45"/>
      <c r="F1067" s="45"/>
      <c r="G1067" s="38"/>
      <c r="H1067" s="36">
        <f>SUBTOTAL(9,H1065:H1066)</f>
        <v>17</v>
      </c>
      <c r="I1067" s="38"/>
      <c r="J1067" s="34"/>
      <c r="K1067" s="34"/>
      <c r="L1067" s="34"/>
      <c r="M1067" s="34"/>
      <c r="P1067" s="76"/>
    </row>
    <row r="1068" spans="1:16" s="40" customFormat="1" ht="10.5" customHeight="1" outlineLevel="2">
      <c r="A1068" s="36">
        <v>3</v>
      </c>
      <c r="B1068" s="37">
        <v>2013</v>
      </c>
      <c r="C1068" s="38" t="s">
        <v>296</v>
      </c>
      <c r="D1068" s="38" t="s">
        <v>1037</v>
      </c>
      <c r="E1068" s="38" t="s">
        <v>265</v>
      </c>
      <c r="F1068" s="45">
        <v>41350</v>
      </c>
      <c r="G1068" s="38" t="s">
        <v>1038</v>
      </c>
      <c r="H1068" s="36">
        <v>5</v>
      </c>
      <c r="I1068" s="38" t="s">
        <v>348</v>
      </c>
      <c r="P1068" s="36"/>
    </row>
    <row r="1069" spans="1:16" s="40" customFormat="1" ht="10.5" customHeight="1" outlineLevel="2">
      <c r="A1069" s="36">
        <v>3</v>
      </c>
      <c r="B1069" s="37">
        <v>2013</v>
      </c>
      <c r="C1069" s="38" t="s">
        <v>296</v>
      </c>
      <c r="D1069" s="38" t="s">
        <v>1037</v>
      </c>
      <c r="E1069" s="38" t="s">
        <v>265</v>
      </c>
      <c r="F1069" s="45">
        <v>41350</v>
      </c>
      <c r="G1069" s="38" t="s">
        <v>1039</v>
      </c>
      <c r="H1069" s="36">
        <v>5</v>
      </c>
      <c r="I1069" s="38" t="s">
        <v>331</v>
      </c>
      <c r="P1069" s="36"/>
    </row>
    <row r="1070" spans="1:16" s="40" customFormat="1" ht="10.5" customHeight="1" outlineLevel="1">
      <c r="A1070" s="36"/>
      <c r="B1070" s="37"/>
      <c r="C1070" s="38"/>
      <c r="D1070" s="38" t="s">
        <v>1040</v>
      </c>
      <c r="E1070" s="38"/>
      <c r="F1070" s="45"/>
      <c r="G1070" s="38"/>
      <c r="H1070" s="36">
        <f>SUBTOTAL(9,H1068:H1069)</f>
        <v>10</v>
      </c>
      <c r="I1070" s="38"/>
      <c r="P1070" s="36"/>
    </row>
    <row r="1071" spans="1:16" s="127" customFormat="1" ht="10.5" customHeight="1">
      <c r="A1071" s="126"/>
      <c r="B1071" s="155"/>
      <c r="C1071" s="130"/>
      <c r="D1071" s="130" t="s">
        <v>289</v>
      </c>
      <c r="E1071" s="130"/>
      <c r="F1071" s="131"/>
      <c r="G1071" s="130"/>
      <c r="H1071" s="126">
        <f>SUBTOTAL(9,H2:H1069)</f>
        <v>6251</v>
      </c>
      <c r="I1071" s="130"/>
      <c r="P1071" s="126"/>
    </row>
    <row r="1072" spans="1:16" s="40" customFormat="1" ht="10.5" customHeight="1">
      <c r="A1072" s="29"/>
      <c r="B1072" s="30"/>
      <c r="C1072" s="31"/>
      <c r="D1072" s="32"/>
      <c r="E1072" s="98"/>
      <c r="F1072" s="98"/>
      <c r="G1072" s="31"/>
      <c r="H1072" s="29"/>
      <c r="I1072" s="62"/>
      <c r="P1072" s="36"/>
    </row>
    <row r="1073" spans="1:16" s="62" customFormat="1" ht="10.5" customHeight="1">
      <c r="A1073" s="29"/>
      <c r="B1073" s="30"/>
      <c r="C1073" s="31"/>
      <c r="D1073" s="31"/>
      <c r="E1073" s="31"/>
      <c r="F1073" s="98"/>
      <c r="G1073" s="31"/>
      <c r="H1073" s="29"/>
      <c r="I1073" s="31"/>
      <c r="P1073" s="29"/>
    </row>
    <row r="1074" spans="1:16" s="62" customFormat="1" ht="10.5" customHeight="1">
      <c r="A1074" s="29"/>
      <c r="B1074" s="30"/>
      <c r="C1074" s="31"/>
      <c r="D1074" s="31"/>
      <c r="E1074" s="31"/>
      <c r="F1074" s="98"/>
      <c r="G1074" s="31"/>
      <c r="H1074" s="29"/>
      <c r="I1074" s="31"/>
      <c r="P1074" s="29"/>
    </row>
    <row r="1075" spans="1:16" s="62" customFormat="1" ht="10.5" customHeight="1">
      <c r="A1075" s="29"/>
      <c r="B1075" s="30"/>
      <c r="C1075" s="31"/>
      <c r="D1075" s="31"/>
      <c r="E1075" s="31"/>
      <c r="F1075" s="98"/>
      <c r="G1075" s="31"/>
      <c r="H1075" s="29"/>
      <c r="I1075" s="31"/>
      <c r="P1075" s="29"/>
    </row>
    <row r="1076" spans="1:16" s="62" customFormat="1" ht="10.5" customHeight="1">
      <c r="A1076" s="29"/>
      <c r="B1076" s="30"/>
      <c r="C1076" s="31"/>
      <c r="D1076" s="31"/>
      <c r="E1076" s="31"/>
      <c r="F1076" s="98"/>
      <c r="G1076" s="31"/>
      <c r="H1076" s="29"/>
      <c r="I1076" s="31"/>
      <c r="P1076" s="29"/>
    </row>
    <row r="1077" spans="1:16" s="62" customFormat="1" ht="10.5" customHeight="1">
      <c r="A1077" s="29"/>
      <c r="B1077" s="30"/>
      <c r="C1077" s="31"/>
      <c r="D1077" s="31"/>
      <c r="E1077" s="31"/>
      <c r="F1077" s="98"/>
      <c r="G1077" s="31"/>
      <c r="H1077" s="29"/>
      <c r="I1077" s="31"/>
      <c r="P1077" s="29"/>
    </row>
    <row r="1078" spans="1:16" s="62" customFormat="1" ht="10.5" customHeight="1">
      <c r="A1078" s="29"/>
      <c r="B1078" s="30"/>
      <c r="C1078" s="31"/>
      <c r="D1078" s="31"/>
      <c r="E1078" s="31"/>
      <c r="F1078" s="98"/>
      <c r="G1078" s="31"/>
      <c r="H1078" s="29"/>
      <c r="I1078" s="31"/>
      <c r="P1078" s="29"/>
    </row>
    <row r="1079" spans="1:16" s="62" customFormat="1" ht="10.5" customHeight="1">
      <c r="A1079" s="29"/>
      <c r="B1079" s="30"/>
      <c r="C1079" s="31"/>
      <c r="D1079" s="31"/>
      <c r="E1079" s="31"/>
      <c r="F1079" s="98"/>
      <c r="G1079" s="31"/>
      <c r="H1079" s="29"/>
      <c r="I1079" s="31"/>
      <c r="P1079" s="29"/>
    </row>
    <row r="1080" spans="1:16" s="62" customFormat="1" ht="10.5" customHeight="1">
      <c r="A1080" s="29"/>
      <c r="B1080" s="30"/>
      <c r="C1080" s="31"/>
      <c r="D1080" s="31"/>
      <c r="E1080" s="31"/>
      <c r="F1080" s="98"/>
      <c r="G1080" s="31"/>
      <c r="H1080" s="29"/>
      <c r="I1080" s="31"/>
      <c r="P1080" s="29"/>
    </row>
    <row r="1081" spans="1:16" s="62" customFormat="1" ht="10.5" customHeight="1">
      <c r="A1081" s="29"/>
      <c r="B1081" s="30"/>
      <c r="C1081" s="31"/>
      <c r="D1081" s="31"/>
      <c r="E1081" s="31"/>
      <c r="F1081" s="98"/>
      <c r="G1081" s="31"/>
      <c r="H1081" s="29"/>
      <c r="I1081" s="31"/>
      <c r="P1081" s="29"/>
    </row>
    <row r="1082" spans="1:16" s="62" customFormat="1" ht="10.5" customHeight="1">
      <c r="A1082" s="29"/>
      <c r="B1082" s="30"/>
      <c r="C1082" s="31"/>
      <c r="D1082" s="31"/>
      <c r="E1082" s="31"/>
      <c r="F1082" s="98"/>
      <c r="G1082" s="31"/>
      <c r="H1082" s="29"/>
      <c r="I1082" s="31"/>
      <c r="P1082" s="29"/>
    </row>
    <row r="1083" spans="1:16" s="62" customFormat="1" ht="10.5" customHeight="1">
      <c r="A1083" s="29"/>
      <c r="B1083" s="30"/>
      <c r="C1083" s="31"/>
      <c r="D1083" s="31"/>
      <c r="E1083" s="31"/>
      <c r="F1083" s="98"/>
      <c r="G1083" s="31"/>
      <c r="H1083" s="29"/>
      <c r="I1083" s="31"/>
      <c r="P1083" s="29"/>
    </row>
    <row r="1084" spans="1:16" s="62" customFormat="1" ht="10.5" customHeight="1">
      <c r="A1084" s="29"/>
      <c r="B1084" s="30"/>
      <c r="C1084" s="31"/>
      <c r="D1084" s="31"/>
      <c r="E1084" s="31"/>
      <c r="F1084" s="98"/>
      <c r="G1084" s="31"/>
      <c r="H1084" s="29"/>
      <c r="I1084" s="31"/>
      <c r="P1084" s="29"/>
    </row>
    <row r="1085" spans="1:16" s="62" customFormat="1" ht="10.5" customHeight="1">
      <c r="A1085" s="29"/>
      <c r="B1085" s="30"/>
      <c r="C1085" s="31"/>
      <c r="D1085" s="31"/>
      <c r="E1085" s="31"/>
      <c r="F1085" s="98"/>
      <c r="G1085" s="31"/>
      <c r="H1085" s="29"/>
      <c r="I1085" s="31"/>
      <c r="P1085" s="29"/>
    </row>
    <row r="1086" spans="1:16" s="62" customFormat="1" ht="10.5" customHeight="1">
      <c r="A1086" s="29"/>
      <c r="B1086" s="30"/>
      <c r="C1086" s="31"/>
      <c r="D1086" s="31"/>
      <c r="E1086" s="31"/>
      <c r="F1086" s="98"/>
      <c r="G1086" s="31"/>
      <c r="H1086" s="29"/>
      <c r="P1086" s="29"/>
    </row>
    <row r="1087" spans="1:16" s="62" customFormat="1" ht="10.5" customHeight="1">
      <c r="A1087" s="29"/>
      <c r="B1087" s="30"/>
      <c r="C1087" s="31"/>
      <c r="D1087" s="31"/>
      <c r="E1087" s="31"/>
      <c r="F1087" s="98"/>
      <c r="G1087" s="31"/>
      <c r="H1087" s="29"/>
      <c r="P1087" s="29"/>
    </row>
    <row r="1088" spans="1:16" s="62" customFormat="1" ht="10.5" customHeight="1">
      <c r="A1088" s="29"/>
      <c r="B1088" s="30"/>
      <c r="C1088" s="31"/>
      <c r="D1088" s="31"/>
      <c r="E1088" s="31"/>
      <c r="F1088" s="98"/>
      <c r="G1088" s="31"/>
      <c r="H1088" s="29"/>
      <c r="P1088" s="29"/>
    </row>
    <row r="1089" spans="1:16" s="62" customFormat="1" ht="10.5" customHeight="1">
      <c r="A1089" s="29"/>
      <c r="B1089" s="30"/>
      <c r="C1089" s="31"/>
      <c r="D1089" s="31"/>
      <c r="E1089" s="31"/>
      <c r="F1089" s="98"/>
      <c r="G1089" s="31"/>
      <c r="H1089" s="29"/>
      <c r="P1089" s="29"/>
    </row>
    <row r="1090" spans="1:16" s="62" customFormat="1" ht="10.5" customHeight="1">
      <c r="A1090" s="29"/>
      <c r="B1090" s="30"/>
      <c r="C1090" s="31"/>
      <c r="D1090" s="31"/>
      <c r="E1090" s="31"/>
      <c r="F1090" s="98"/>
      <c r="G1090" s="31"/>
      <c r="H1090" s="29"/>
      <c r="P1090" s="29"/>
    </row>
    <row r="1091" spans="1:16" s="62" customFormat="1" ht="10.5" customHeight="1">
      <c r="A1091" s="29"/>
      <c r="B1091" s="30"/>
      <c r="C1091" s="31"/>
      <c r="D1091" s="31"/>
      <c r="E1091" s="31"/>
      <c r="F1091" s="98"/>
      <c r="G1091" s="31"/>
      <c r="H1091" s="29"/>
      <c r="P1091" s="29"/>
    </row>
    <row r="1092" spans="1:16" s="62" customFormat="1" ht="10.5" customHeight="1">
      <c r="A1092" s="29"/>
      <c r="B1092" s="30"/>
      <c r="C1092" s="31"/>
      <c r="D1092" s="31"/>
      <c r="E1092" s="31"/>
      <c r="F1092" s="98"/>
      <c r="G1092" s="31"/>
      <c r="H1092" s="29"/>
      <c r="P1092" s="29"/>
    </row>
    <row r="1093" spans="1:16" s="62" customFormat="1" ht="10.5" customHeight="1">
      <c r="A1093" s="29"/>
      <c r="B1093" s="30"/>
      <c r="C1093" s="31"/>
      <c r="D1093" s="31"/>
      <c r="E1093" s="31"/>
      <c r="F1093" s="98"/>
      <c r="G1093" s="31"/>
      <c r="H1093" s="29"/>
      <c r="P1093" s="29"/>
    </row>
    <row r="1094" spans="1:16" s="62" customFormat="1" ht="10.5" customHeight="1">
      <c r="A1094" s="29"/>
      <c r="B1094" s="30"/>
      <c r="C1094" s="31"/>
      <c r="D1094" s="31"/>
      <c r="E1094" s="31"/>
      <c r="F1094" s="98"/>
      <c r="G1094" s="31"/>
      <c r="H1094" s="29"/>
      <c r="P1094" s="29"/>
    </row>
    <row r="1095" spans="1:16" s="62" customFormat="1" ht="10.5" customHeight="1">
      <c r="A1095" s="29"/>
      <c r="B1095" s="30"/>
      <c r="C1095" s="31"/>
      <c r="D1095" s="31"/>
      <c r="E1095" s="31"/>
      <c r="F1095" s="98"/>
      <c r="G1095" s="31"/>
      <c r="H1095" s="29"/>
      <c r="P1095" s="29"/>
    </row>
    <row r="1096" spans="1:16" s="62" customFormat="1" ht="10.5" customHeight="1">
      <c r="A1096" s="29"/>
      <c r="B1096" s="89"/>
      <c r="C1096" s="33">
        <v>5692</v>
      </c>
      <c r="D1096" s="31"/>
      <c r="E1096" s="31" t="s">
        <v>1295</v>
      </c>
      <c r="F1096" s="98" t="s">
        <v>1698</v>
      </c>
      <c r="G1096" s="31"/>
      <c r="H1096" s="29"/>
      <c r="P1096" s="29"/>
    </row>
    <row r="1097" spans="1:16" s="62" customFormat="1" ht="10.5" customHeight="1">
      <c r="A1097" s="29"/>
      <c r="B1097" s="89"/>
      <c r="C1097" s="33">
        <v>551</v>
      </c>
      <c r="D1097" s="31"/>
      <c r="E1097" s="31" t="s">
        <v>1296</v>
      </c>
      <c r="F1097" s="98"/>
      <c r="G1097" s="31"/>
      <c r="H1097" s="29"/>
      <c r="P1097" s="29"/>
    </row>
    <row r="1098" spans="1:16" s="62" customFormat="1" ht="10.5" customHeight="1">
      <c r="A1098" s="29"/>
      <c r="B1098" s="89"/>
      <c r="C1098" s="33">
        <v>70</v>
      </c>
      <c r="D1098" s="31"/>
      <c r="E1098" s="31" t="s">
        <v>1297</v>
      </c>
      <c r="F1098" s="98"/>
      <c r="G1098" s="98"/>
      <c r="H1098" s="29"/>
      <c r="P1098" s="29"/>
    </row>
    <row r="1099" spans="1:16" s="62" customFormat="1" ht="10.5" customHeight="1">
      <c r="A1099" s="29"/>
      <c r="B1099" s="89"/>
      <c r="C1099" s="33">
        <v>1365</v>
      </c>
      <c r="D1099" s="31"/>
      <c r="E1099" s="31" t="s">
        <v>1318</v>
      </c>
      <c r="F1099" s="98"/>
      <c r="G1099" s="31"/>
      <c r="H1099" s="29"/>
      <c r="P1099" s="29"/>
    </row>
    <row r="1100" spans="1:16" s="62" customFormat="1" ht="10.5" customHeight="1">
      <c r="A1100" s="29"/>
      <c r="B1100" s="29"/>
      <c r="C1100" s="31">
        <v>5</v>
      </c>
      <c r="D1100" s="31"/>
      <c r="E1100" s="31" t="s">
        <v>1423</v>
      </c>
      <c r="F1100" s="98"/>
      <c r="G1100" s="98"/>
      <c r="H1100" s="29"/>
      <c r="P1100" s="29"/>
    </row>
    <row r="1101" spans="1:16" s="62" customFormat="1" ht="10.5" customHeight="1">
      <c r="A1101" s="29"/>
      <c r="B1101" s="29"/>
      <c r="C1101" s="31">
        <v>30</v>
      </c>
      <c r="D1101" s="31"/>
      <c r="E1101" s="31" t="s">
        <v>1447</v>
      </c>
      <c r="F1101" s="98"/>
      <c r="G1101" s="98"/>
      <c r="H1101" s="29"/>
      <c r="P1101" s="29"/>
    </row>
    <row r="1102" spans="1:16" s="62" customFormat="1" ht="10.5" customHeight="1">
      <c r="A1102" s="29"/>
      <c r="B1102" s="89"/>
      <c r="C1102" s="33">
        <f>+C1096-C1097-C1098-C1099-C1100-C1101</f>
        <v>3671</v>
      </c>
      <c r="D1102" s="31"/>
      <c r="E1102" s="33" t="s">
        <v>1726</v>
      </c>
      <c r="F1102" s="98"/>
      <c r="G1102" s="98"/>
      <c r="H1102" s="29"/>
      <c r="P1102" s="29"/>
    </row>
    <row r="1103" spans="1:16" s="62" customFormat="1" ht="10.5" customHeight="1">
      <c r="A1103" s="29"/>
      <c r="B1103" s="30"/>
      <c r="C1103" s="99"/>
      <c r="D1103" s="31"/>
      <c r="E1103" s="31"/>
      <c r="F1103" s="98"/>
      <c r="G1103" s="98"/>
      <c r="H1103" s="29"/>
      <c r="P1103" s="29"/>
    </row>
    <row r="1104" spans="1:16" s="62" customFormat="1" ht="10.5" customHeight="1">
      <c r="A1104" s="29"/>
      <c r="B1104" s="89"/>
      <c r="C1104" s="100">
        <f>+SUM(C1102-C1103)</f>
        <v>3671</v>
      </c>
      <c r="D1104" s="33"/>
      <c r="E1104" s="33" t="s">
        <v>1041</v>
      </c>
      <c r="F1104" s="98"/>
      <c r="G1104" s="98"/>
      <c r="H1104" s="29"/>
      <c r="P1104" s="29"/>
    </row>
    <row r="1105" spans="1:16" s="62" customFormat="1" ht="10.5" customHeight="1">
      <c r="A1105" s="29"/>
      <c r="B1105" s="29"/>
      <c r="C1105" s="31"/>
      <c r="D1105" s="31"/>
      <c r="E1105" s="31"/>
      <c r="F1105" s="98"/>
      <c r="G1105" s="98"/>
      <c r="H1105" s="29"/>
      <c r="P1105" s="29"/>
    </row>
    <row r="1106" spans="1:16" s="62" customFormat="1" ht="10.5" customHeight="1">
      <c r="A1106" s="29"/>
      <c r="B1106" s="29"/>
      <c r="C1106" s="31">
        <v>50</v>
      </c>
      <c r="D1106" s="31"/>
      <c r="E1106" s="31" t="s">
        <v>251</v>
      </c>
      <c r="F1106" s="98"/>
      <c r="G1106" s="102"/>
      <c r="H1106" s="29"/>
      <c r="P1106" s="29"/>
    </row>
    <row r="1107" spans="1:16" s="62" customFormat="1" ht="10.5" customHeight="1">
      <c r="A1107" s="29"/>
      <c r="B1107" s="29"/>
      <c r="C1107" s="31">
        <v>35</v>
      </c>
      <c r="D1107" s="31"/>
      <c r="E1107" s="31" t="s">
        <v>393</v>
      </c>
      <c r="F1107" s="98"/>
      <c r="G1107" s="102"/>
      <c r="H1107" s="29"/>
      <c r="P1107" s="29"/>
    </row>
    <row r="1108" spans="1:16" s="62" customFormat="1" ht="10.5" customHeight="1">
      <c r="A1108" s="29"/>
      <c r="B1108" s="29"/>
      <c r="C1108" s="31">
        <v>55</v>
      </c>
      <c r="D1108" s="31"/>
      <c r="E1108" s="31" t="s">
        <v>261</v>
      </c>
      <c r="F1108" s="98"/>
      <c r="G1108" s="102"/>
      <c r="H1108" s="29"/>
      <c r="P1108" s="29"/>
    </row>
    <row r="1109" spans="1:16" s="62" customFormat="1" ht="10.5" customHeight="1">
      <c r="A1109" s="29"/>
      <c r="B1109" s="29"/>
      <c r="C1109" s="31">
        <v>40</v>
      </c>
      <c r="D1109" s="31"/>
      <c r="E1109" s="31" t="s">
        <v>257</v>
      </c>
      <c r="F1109" s="98"/>
      <c r="G1109" s="102"/>
      <c r="H1109" s="29"/>
      <c r="P1109" s="29"/>
    </row>
    <row r="1110" spans="1:16" s="62" customFormat="1" ht="10.5" customHeight="1">
      <c r="A1110" s="29"/>
      <c r="B1110" s="29"/>
      <c r="C1110" s="31">
        <v>60</v>
      </c>
      <c r="D1110" s="31"/>
      <c r="E1110" s="31" t="s">
        <v>483</v>
      </c>
      <c r="F1110" s="98"/>
      <c r="G1110" s="102"/>
      <c r="H1110" s="29"/>
      <c r="P1110" s="29"/>
    </row>
    <row r="1111" spans="1:16" s="62" customFormat="1" ht="10.5" customHeight="1">
      <c r="A1111" s="29"/>
      <c r="B1111" s="29"/>
      <c r="C1111" s="31">
        <v>25</v>
      </c>
      <c r="D1111" s="31"/>
      <c r="E1111" s="31" t="s">
        <v>201</v>
      </c>
      <c r="F1111" s="98"/>
      <c r="G1111" s="102"/>
      <c r="H1111" s="29"/>
      <c r="P1111" s="29"/>
    </row>
    <row r="1112" spans="1:16" s="62" customFormat="1" ht="10.5" customHeight="1">
      <c r="A1112" s="29"/>
      <c r="B1112" s="29"/>
      <c r="C1112" s="31">
        <v>40</v>
      </c>
      <c r="D1112" s="31"/>
      <c r="E1112" s="31" t="s">
        <v>246</v>
      </c>
      <c r="F1112" s="98"/>
      <c r="G1112" s="102"/>
      <c r="H1112" s="29"/>
      <c r="P1112" s="29"/>
    </row>
    <row r="1113" spans="1:16" s="62" customFormat="1" ht="10.5" customHeight="1">
      <c r="A1113" s="29"/>
      <c r="B1113" s="29"/>
      <c r="C1113" s="31">
        <v>540</v>
      </c>
      <c r="D1113" s="31"/>
      <c r="E1113" s="31" t="s">
        <v>290</v>
      </c>
      <c r="F1113" s="98"/>
      <c r="G1113" s="102"/>
      <c r="H1113" s="29"/>
      <c r="P1113" s="29"/>
    </row>
    <row r="1114" spans="1:16" s="62" customFormat="1" ht="10.5" customHeight="1">
      <c r="A1114" s="29"/>
      <c r="B1114" s="29"/>
      <c r="C1114" s="31">
        <v>540</v>
      </c>
      <c r="D1114" s="31"/>
      <c r="E1114" s="31" t="s">
        <v>243</v>
      </c>
      <c r="F1114" s="98"/>
      <c r="G1114" s="98"/>
      <c r="H1114" s="29"/>
      <c r="P1114" s="29"/>
    </row>
    <row r="1115" spans="1:16" s="62" customFormat="1" ht="10.5" customHeight="1">
      <c r="A1115" s="29"/>
      <c r="B1115" s="29"/>
      <c r="C1115" s="31">
        <v>260</v>
      </c>
      <c r="D1115" s="31"/>
      <c r="E1115" s="31" t="s">
        <v>1410</v>
      </c>
      <c r="F1115" s="98"/>
      <c r="G1115" s="102"/>
      <c r="H1115" s="29"/>
      <c r="P1115" s="29"/>
    </row>
    <row r="1116" spans="1:16" s="62" customFormat="1" ht="10.5" customHeight="1">
      <c r="A1116" s="29"/>
      <c r="B1116" s="29"/>
      <c r="C1116" s="31"/>
      <c r="D1116" s="31"/>
      <c r="E1116" s="31" t="s">
        <v>396</v>
      </c>
      <c r="F1116" s="98"/>
      <c r="G1116" s="102"/>
      <c r="H1116" s="29"/>
      <c r="P1116" s="29"/>
    </row>
    <row r="1117" spans="1:16" s="62" customFormat="1" ht="10.5" customHeight="1">
      <c r="A1117" s="29"/>
      <c r="B1117" s="29"/>
      <c r="C1117" s="31"/>
      <c r="D1117" s="31"/>
      <c r="E1117" s="31" t="s">
        <v>308</v>
      </c>
      <c r="F1117" s="98"/>
      <c r="G1117" s="102"/>
      <c r="H1117" s="29"/>
      <c r="P1117" s="29"/>
    </row>
    <row r="1118" spans="1:16" s="62" customFormat="1" ht="10.5" customHeight="1">
      <c r="A1118" s="29"/>
      <c r="B1118" s="29"/>
      <c r="C1118" s="31">
        <v>40</v>
      </c>
      <c r="D1118" s="31"/>
      <c r="E1118" s="31" t="s">
        <v>57</v>
      </c>
      <c r="F1118" s="98"/>
      <c r="G1118" s="102"/>
      <c r="H1118" s="29"/>
      <c r="P1118" s="29"/>
    </row>
    <row r="1119" spans="1:16" s="62" customFormat="1" ht="10.5" customHeight="1">
      <c r="A1119" s="29"/>
      <c r="B1119" s="29"/>
      <c r="C1119" s="31">
        <v>45</v>
      </c>
      <c r="D1119" s="31"/>
      <c r="E1119" s="31" t="s">
        <v>248</v>
      </c>
      <c r="F1119" s="98"/>
      <c r="G1119" s="102"/>
      <c r="H1119" s="29"/>
      <c r="P1119" s="29"/>
    </row>
    <row r="1120" spans="1:16" s="62" customFormat="1" ht="10.5" customHeight="1">
      <c r="A1120" s="29"/>
      <c r="B1120" s="29"/>
      <c r="C1120" s="31">
        <v>30</v>
      </c>
      <c r="D1120" s="31"/>
      <c r="E1120" s="31" t="s">
        <v>265</v>
      </c>
      <c r="F1120" s="98"/>
      <c r="G1120" s="102"/>
      <c r="H1120" s="29"/>
      <c r="P1120" s="29"/>
    </row>
    <row r="1121" spans="1:16" s="62" customFormat="1" ht="10.5" customHeight="1">
      <c r="A1121" s="29"/>
      <c r="B1121" s="29"/>
      <c r="C1121" s="31">
        <v>40</v>
      </c>
      <c r="D1121" s="31"/>
      <c r="E1121" s="31" t="s">
        <v>270</v>
      </c>
      <c r="F1121" s="98"/>
      <c r="G1121" s="102"/>
      <c r="H1121" s="29"/>
      <c r="P1121" s="29"/>
    </row>
    <row r="1122" spans="1:16" s="62" customFormat="1" ht="10.5" customHeight="1">
      <c r="A1122" s="29"/>
      <c r="B1122" s="29"/>
      <c r="C1122" s="31">
        <v>35</v>
      </c>
      <c r="D1122" s="31"/>
      <c r="E1122" s="31" t="s">
        <v>271</v>
      </c>
      <c r="F1122" s="98"/>
      <c r="G1122" s="102"/>
      <c r="H1122" s="29"/>
      <c r="P1122" s="29"/>
    </row>
    <row r="1123" spans="1:16" s="62" customFormat="1" ht="10.5" customHeight="1">
      <c r="A1123" s="29"/>
      <c r="B1123" s="29"/>
      <c r="C1123" s="31">
        <v>20</v>
      </c>
      <c r="D1123" s="31"/>
      <c r="E1123" s="31" t="s">
        <v>301</v>
      </c>
      <c r="F1123" s="98"/>
      <c r="G1123" s="102"/>
      <c r="H1123" s="29"/>
      <c r="P1123" s="29"/>
    </row>
    <row r="1124" spans="1:16" s="62" customFormat="1" ht="10.5" customHeight="1">
      <c r="A1124" s="29"/>
      <c r="B1124" s="29"/>
      <c r="C1124" s="31">
        <v>20</v>
      </c>
      <c r="D1124" s="31"/>
      <c r="E1124" s="31" t="s">
        <v>54</v>
      </c>
      <c r="F1124" s="98"/>
      <c r="G1124" s="102"/>
      <c r="H1124" s="29"/>
      <c r="P1124" s="29"/>
    </row>
    <row r="1125" spans="1:16" s="62" customFormat="1" ht="10.5" customHeight="1">
      <c r="A1125" s="29"/>
      <c r="B1125" s="29"/>
      <c r="C1125" s="31"/>
      <c r="D1125" s="31"/>
      <c r="E1125" s="31" t="s">
        <v>55</v>
      </c>
      <c r="F1125" s="98"/>
      <c r="G1125" s="102"/>
      <c r="H1125" s="29"/>
      <c r="P1125" s="29"/>
    </row>
    <row r="1126" spans="1:16" s="62" customFormat="1" ht="10.5" customHeight="1">
      <c r="A1126" s="29"/>
      <c r="B1126" s="29"/>
      <c r="C1126" s="31">
        <v>55</v>
      </c>
      <c r="D1126" s="31"/>
      <c r="E1126" s="31" t="s">
        <v>56</v>
      </c>
      <c r="F1126" s="98"/>
      <c r="G1126" s="102"/>
      <c r="H1126" s="29"/>
      <c r="I1126" s="101"/>
      <c r="P1126" s="29"/>
    </row>
    <row r="1127" spans="1:16" s="62" customFormat="1" ht="10.5" customHeight="1">
      <c r="A1127" s="29"/>
      <c r="B1127" s="29"/>
      <c r="C1127" s="31">
        <v>520</v>
      </c>
      <c r="D1127" s="31"/>
      <c r="E1127" s="31" t="s">
        <v>286</v>
      </c>
      <c r="F1127" s="98"/>
      <c r="G1127" s="102"/>
      <c r="H1127" s="29"/>
      <c r="I1127" s="101"/>
      <c r="P1127" s="29"/>
    </row>
    <row r="1128" spans="1:16" s="62" customFormat="1" ht="10.5" customHeight="1">
      <c r="A1128" s="29"/>
      <c r="B1128" s="29"/>
      <c r="C1128" s="31">
        <v>20</v>
      </c>
      <c r="D1128" s="31"/>
      <c r="E1128" s="31" t="s">
        <v>123</v>
      </c>
      <c r="F1128" s="98"/>
      <c r="G1128" s="102"/>
      <c r="H1128" s="29"/>
      <c r="I1128" s="101"/>
      <c r="P1128" s="29"/>
    </row>
    <row r="1129" spans="1:16" s="62" customFormat="1" ht="10.5" customHeight="1">
      <c r="A1129" s="29"/>
      <c r="B1129" s="29"/>
      <c r="C1129" s="31">
        <v>60</v>
      </c>
      <c r="D1129" s="31"/>
      <c r="E1129" s="31" t="s">
        <v>264</v>
      </c>
      <c r="F1129" s="98"/>
      <c r="G1129" s="102"/>
      <c r="H1129" s="29"/>
      <c r="I1129" s="101"/>
      <c r="P1129" s="29"/>
    </row>
    <row r="1130" spans="1:16" s="62" customFormat="1" ht="10.5" customHeight="1">
      <c r="A1130" s="29"/>
      <c r="B1130" s="29"/>
      <c r="C1130" s="31">
        <v>30</v>
      </c>
      <c r="D1130" s="31"/>
      <c r="E1130" s="31" t="s">
        <v>945</v>
      </c>
      <c r="F1130" s="98"/>
      <c r="G1130" s="98"/>
      <c r="H1130" s="29"/>
      <c r="I1130" s="101"/>
      <c r="P1130" s="29"/>
    </row>
    <row r="1131" spans="1:16" s="62" customFormat="1" ht="10.5" customHeight="1">
      <c r="A1131" s="29"/>
      <c r="B1131" s="29"/>
      <c r="C1131" s="31">
        <v>20</v>
      </c>
      <c r="D1131" s="31"/>
      <c r="E1131" s="31" t="s">
        <v>1243</v>
      </c>
      <c r="F1131" s="98"/>
      <c r="G1131" s="98"/>
      <c r="H1131" s="29"/>
      <c r="I1131" s="101"/>
      <c r="P1131" s="29"/>
    </row>
    <row r="1132" spans="1:16" s="62" customFormat="1" ht="10.5" customHeight="1">
      <c r="A1132" s="29"/>
      <c r="B1132" s="103"/>
      <c r="C1132" s="100"/>
      <c r="D1132" s="31"/>
      <c r="E1132" s="33"/>
      <c r="F1132" s="98"/>
      <c r="G1132" s="98"/>
      <c r="H1132" s="29"/>
      <c r="I1132" s="101"/>
      <c r="P1132" s="29"/>
    </row>
    <row r="1133" spans="1:16" s="62" customFormat="1" ht="10.5" customHeight="1">
      <c r="A1133" s="29"/>
      <c r="B1133" s="29"/>
      <c r="C1133" s="31"/>
      <c r="D1133" s="31"/>
      <c r="E1133" s="31"/>
      <c r="F1133" s="98"/>
      <c r="G1133" s="98"/>
      <c r="H1133" s="29"/>
      <c r="I1133" s="101"/>
      <c r="P1133" s="29"/>
    </row>
    <row r="1134" spans="1:16" s="62" customFormat="1" ht="10.5" customHeight="1">
      <c r="A1134" s="29"/>
      <c r="B1134" s="29"/>
      <c r="C1134" s="31"/>
      <c r="D1134" s="31"/>
      <c r="E1134" s="31"/>
      <c r="F1134" s="98"/>
      <c r="G1134" s="31"/>
      <c r="H1134" s="29"/>
      <c r="I1134" s="101"/>
      <c r="P1134" s="29"/>
    </row>
    <row r="1135" spans="1:16" s="62" customFormat="1" ht="10.5" customHeight="1">
      <c r="A1135" s="29"/>
      <c r="B1135" s="103"/>
      <c r="C1135" s="100">
        <f>+SUM(C1104:C1134)</f>
        <v>6251</v>
      </c>
      <c r="D1135" s="31"/>
      <c r="E1135" s="31" t="s">
        <v>53</v>
      </c>
      <c r="F1135" s="98"/>
      <c r="G1135" s="98"/>
      <c r="H1135" s="29"/>
      <c r="I1135" s="101"/>
      <c r="P1135" s="29"/>
    </row>
    <row r="1136" spans="1:16" s="62" customFormat="1" ht="10.5" customHeight="1">
      <c r="A1136" s="29"/>
      <c r="B1136" s="29"/>
      <c r="C1136" s="31"/>
      <c r="D1136" s="31"/>
      <c r="E1136" s="31"/>
      <c r="F1136" s="98"/>
      <c r="G1136" s="98"/>
      <c r="H1136" s="29"/>
      <c r="I1136" s="101"/>
      <c r="P1136" s="29"/>
    </row>
    <row r="1137" spans="1:16" s="62" customFormat="1" ht="10.5" customHeight="1">
      <c r="A1137" s="29"/>
      <c r="B1137" s="29"/>
      <c r="C1137" s="31"/>
      <c r="D1137" s="31"/>
      <c r="E1137" s="31"/>
      <c r="F1137" s="98"/>
      <c r="G1137" s="98"/>
      <c r="H1137" s="29"/>
      <c r="I1137" s="31"/>
      <c r="P1137" s="29"/>
    </row>
    <row r="1138" spans="1:16" s="62" customFormat="1" ht="10.5" customHeight="1">
      <c r="A1138" s="29"/>
      <c r="B1138" s="29"/>
      <c r="C1138" s="31"/>
      <c r="D1138" s="31"/>
      <c r="E1138" s="31"/>
      <c r="F1138" s="98"/>
      <c r="G1138" s="98"/>
      <c r="H1138" s="29"/>
      <c r="I1138" s="31"/>
      <c r="P1138" s="29"/>
    </row>
    <row r="1139" spans="1:16" s="62" customFormat="1" ht="10.5" customHeight="1">
      <c r="A1139" s="29"/>
      <c r="B1139" s="29"/>
      <c r="C1139" s="31"/>
      <c r="D1139" s="31"/>
      <c r="E1139" s="31"/>
      <c r="F1139" s="98"/>
      <c r="G1139" s="98"/>
      <c r="H1139" s="29"/>
      <c r="I1139" s="31"/>
      <c r="P1139" s="29"/>
    </row>
    <row r="1140" spans="1:16" s="62" customFormat="1" ht="10.5" customHeight="1">
      <c r="A1140" s="29"/>
      <c r="B1140" s="29"/>
      <c r="C1140" s="31"/>
      <c r="D1140" s="31"/>
      <c r="E1140" s="31"/>
      <c r="F1140" s="98"/>
      <c r="G1140" s="98"/>
      <c r="H1140" s="29"/>
      <c r="I1140" s="31"/>
      <c r="P1140" s="29"/>
    </row>
    <row r="1141" spans="1:16" s="62" customFormat="1" ht="10.5" customHeight="1">
      <c r="A1141" s="29"/>
      <c r="B1141" s="29"/>
      <c r="C1141" s="31"/>
      <c r="D1141" s="31"/>
      <c r="E1141" s="31"/>
      <c r="F1141" s="98"/>
      <c r="G1141" s="98"/>
      <c r="H1141" s="29"/>
      <c r="I1141" s="31"/>
      <c r="P1141" s="29"/>
    </row>
    <row r="1142" spans="1:16" s="62" customFormat="1" ht="10.5" customHeight="1">
      <c r="A1142" s="29"/>
      <c r="B1142" s="29"/>
      <c r="C1142" s="31"/>
      <c r="D1142" s="31"/>
      <c r="E1142" s="31"/>
      <c r="F1142" s="98"/>
      <c r="G1142" s="98"/>
      <c r="H1142" s="29"/>
      <c r="I1142" s="31"/>
      <c r="P1142" s="29"/>
    </row>
    <row r="1143" spans="1:16" s="62" customFormat="1" ht="10.5" customHeight="1">
      <c r="A1143" s="29"/>
      <c r="B1143" s="29"/>
      <c r="C1143" s="31"/>
      <c r="D1143" s="31"/>
      <c r="E1143" s="31"/>
      <c r="F1143" s="98"/>
      <c r="G1143" s="98"/>
      <c r="H1143" s="29"/>
      <c r="I1143" s="31"/>
      <c r="P1143" s="29"/>
    </row>
    <row r="1144" spans="1:16" s="62" customFormat="1" ht="10.5" customHeight="1">
      <c r="A1144" s="29"/>
      <c r="B1144" s="30"/>
      <c r="C1144" s="31"/>
      <c r="D1144" s="31"/>
      <c r="E1144" s="31"/>
      <c r="F1144" s="98"/>
      <c r="G1144" s="98"/>
      <c r="H1144" s="29"/>
      <c r="I1144" s="31"/>
      <c r="P1144" s="29"/>
    </row>
    <row r="1145" spans="1:16" s="62" customFormat="1" ht="10.5" customHeight="1">
      <c r="A1145" s="29"/>
      <c r="B1145" s="30"/>
      <c r="C1145" s="31"/>
      <c r="D1145" s="31"/>
      <c r="E1145" s="31"/>
      <c r="F1145" s="98"/>
      <c r="G1145" s="98"/>
      <c r="H1145" s="29"/>
      <c r="I1145" s="31"/>
      <c r="P1145" s="29"/>
    </row>
    <row r="1146" spans="1:16" s="62" customFormat="1" ht="10.5" customHeight="1">
      <c r="A1146" s="29"/>
      <c r="B1146" s="30"/>
      <c r="C1146" s="31"/>
      <c r="D1146" s="31"/>
      <c r="E1146" s="31"/>
      <c r="F1146" s="98"/>
      <c r="G1146" s="98"/>
      <c r="H1146" s="29"/>
      <c r="I1146" s="31"/>
      <c r="P1146" s="29"/>
    </row>
    <row r="1147" spans="1:59" s="62" customFormat="1" ht="10.5" customHeight="1">
      <c r="A1147" s="29"/>
      <c r="B1147" s="30"/>
      <c r="C1147" s="31"/>
      <c r="D1147" s="31"/>
      <c r="E1147" s="31"/>
      <c r="F1147" s="98"/>
      <c r="G1147" s="98"/>
      <c r="H1147" s="29"/>
      <c r="I1147" s="31"/>
      <c r="P1147" s="29"/>
      <c r="BG1147" s="31"/>
    </row>
    <row r="1148" spans="1:59" s="62" customFormat="1" ht="10.5" customHeight="1">
      <c r="A1148" s="29"/>
      <c r="B1148" s="30"/>
      <c r="C1148" s="31"/>
      <c r="D1148" s="31"/>
      <c r="E1148" s="31"/>
      <c r="F1148" s="98"/>
      <c r="G1148" s="98"/>
      <c r="H1148" s="29"/>
      <c r="I1148" s="31"/>
      <c r="P1148" s="29"/>
      <c r="BG1148" s="31"/>
    </row>
    <row r="1149" spans="1:16" s="62" customFormat="1" ht="10.5" customHeight="1">
      <c r="A1149" s="29"/>
      <c r="B1149" s="30"/>
      <c r="C1149" s="31"/>
      <c r="D1149" s="31"/>
      <c r="E1149" s="31"/>
      <c r="F1149" s="98"/>
      <c r="G1149" s="98"/>
      <c r="H1149" s="29"/>
      <c r="I1149" s="31"/>
      <c r="P1149" s="29"/>
    </row>
    <row r="1150" spans="1:16" s="62" customFormat="1" ht="10.5" customHeight="1">
      <c r="A1150" s="29"/>
      <c r="B1150" s="30"/>
      <c r="C1150" s="31"/>
      <c r="D1150" s="31"/>
      <c r="E1150" s="31"/>
      <c r="F1150" s="98"/>
      <c r="G1150" s="98"/>
      <c r="H1150" s="29"/>
      <c r="I1150" s="31"/>
      <c r="P1150" s="29"/>
    </row>
    <row r="1151" spans="1:16" s="62" customFormat="1" ht="10.5" customHeight="1">
      <c r="A1151" s="29"/>
      <c r="B1151" s="30"/>
      <c r="C1151" s="31"/>
      <c r="D1151" s="31"/>
      <c r="E1151" s="31"/>
      <c r="F1151" s="98"/>
      <c r="G1151" s="98"/>
      <c r="H1151" s="29"/>
      <c r="I1151" s="31"/>
      <c r="P1151" s="29"/>
    </row>
    <row r="1152" spans="1:16" s="62" customFormat="1" ht="10.5" customHeight="1">
      <c r="A1152" s="29"/>
      <c r="B1152" s="30"/>
      <c r="C1152" s="31"/>
      <c r="D1152" s="31"/>
      <c r="E1152" s="31"/>
      <c r="F1152" s="98"/>
      <c r="G1152" s="98"/>
      <c r="H1152" s="29"/>
      <c r="I1152" s="31"/>
      <c r="P1152" s="29"/>
    </row>
    <row r="1153" spans="1:16" s="62" customFormat="1" ht="10.5" customHeight="1">
      <c r="A1153" s="29"/>
      <c r="B1153" s="30"/>
      <c r="C1153" s="31"/>
      <c r="D1153" s="31"/>
      <c r="E1153" s="31"/>
      <c r="F1153" s="98"/>
      <c r="G1153" s="98"/>
      <c r="H1153" s="29"/>
      <c r="I1153" s="31"/>
      <c r="P1153" s="29"/>
    </row>
    <row r="1154" spans="1:16" s="62" customFormat="1" ht="10.5" customHeight="1">
      <c r="A1154" s="29"/>
      <c r="B1154" s="30"/>
      <c r="C1154" s="31"/>
      <c r="D1154" s="31"/>
      <c r="E1154" s="31"/>
      <c r="F1154" s="98"/>
      <c r="G1154" s="98"/>
      <c r="H1154" s="29"/>
      <c r="I1154" s="31"/>
      <c r="P1154" s="29"/>
    </row>
    <row r="1155" spans="1:16" s="62" customFormat="1" ht="10.5" customHeight="1">
      <c r="A1155" s="29"/>
      <c r="B1155" s="30"/>
      <c r="C1155" s="31"/>
      <c r="D1155" s="31"/>
      <c r="E1155" s="31"/>
      <c r="F1155" s="98"/>
      <c r="G1155" s="98"/>
      <c r="H1155" s="29"/>
      <c r="I1155" s="31"/>
      <c r="P1155" s="29"/>
    </row>
    <row r="1156" spans="1:16" s="62" customFormat="1" ht="10.5" customHeight="1">
      <c r="A1156" s="29"/>
      <c r="B1156" s="30"/>
      <c r="C1156" s="31"/>
      <c r="D1156" s="31"/>
      <c r="E1156" s="31"/>
      <c r="F1156" s="98"/>
      <c r="G1156" s="98"/>
      <c r="H1156" s="29"/>
      <c r="I1156" s="31"/>
      <c r="P1156" s="29"/>
    </row>
    <row r="1157" spans="1:16" s="62" customFormat="1" ht="10.5" customHeight="1">
      <c r="A1157" s="29"/>
      <c r="B1157" s="30"/>
      <c r="C1157" s="31"/>
      <c r="D1157" s="31"/>
      <c r="E1157" s="31"/>
      <c r="F1157" s="98"/>
      <c r="G1157" s="98"/>
      <c r="H1157" s="29"/>
      <c r="I1157" s="31"/>
      <c r="P1157" s="29"/>
    </row>
    <row r="1158" spans="1:16" s="62" customFormat="1" ht="10.5" customHeight="1">
      <c r="A1158" s="29"/>
      <c r="B1158" s="30"/>
      <c r="C1158" s="31"/>
      <c r="D1158" s="31"/>
      <c r="E1158" s="31"/>
      <c r="F1158" s="98"/>
      <c r="G1158" s="98"/>
      <c r="H1158" s="29"/>
      <c r="I1158" s="31"/>
      <c r="P1158" s="29"/>
    </row>
    <row r="1159" spans="1:16" s="62" customFormat="1" ht="10.5" customHeight="1">
      <c r="A1159" s="29"/>
      <c r="B1159" s="30"/>
      <c r="C1159" s="31"/>
      <c r="D1159" s="31"/>
      <c r="E1159" s="31"/>
      <c r="F1159" s="98"/>
      <c r="G1159" s="98"/>
      <c r="H1159" s="29"/>
      <c r="I1159" s="31"/>
      <c r="P1159" s="29"/>
    </row>
    <row r="1160" spans="1:16" s="62" customFormat="1" ht="10.5" customHeight="1">
      <c r="A1160" s="29"/>
      <c r="B1160" s="30"/>
      <c r="C1160" s="31"/>
      <c r="D1160" s="31"/>
      <c r="E1160" s="31"/>
      <c r="F1160" s="98"/>
      <c r="G1160" s="98"/>
      <c r="H1160" s="29"/>
      <c r="I1160" s="31"/>
      <c r="P1160" s="29"/>
    </row>
    <row r="1161" spans="1:16" s="62" customFormat="1" ht="10.5" customHeight="1">
      <c r="A1161" s="29"/>
      <c r="B1161" s="30"/>
      <c r="C1161" s="31"/>
      <c r="D1161" s="31"/>
      <c r="E1161" s="31"/>
      <c r="F1161" s="98"/>
      <c r="G1161" s="98"/>
      <c r="H1161" s="29"/>
      <c r="I1161" s="31"/>
      <c r="P1161" s="29"/>
    </row>
    <row r="1162" spans="1:16" s="62" customFormat="1" ht="10.5" customHeight="1">
      <c r="A1162" s="29"/>
      <c r="B1162" s="30"/>
      <c r="C1162" s="31"/>
      <c r="D1162" s="31"/>
      <c r="E1162" s="31"/>
      <c r="F1162" s="98"/>
      <c r="G1162" s="98"/>
      <c r="H1162" s="29"/>
      <c r="I1162" s="31"/>
      <c r="P1162" s="29"/>
    </row>
    <row r="1163" spans="1:16" s="62" customFormat="1" ht="10.5" customHeight="1">
      <c r="A1163" s="29"/>
      <c r="B1163" s="30"/>
      <c r="C1163" s="31"/>
      <c r="D1163" s="31"/>
      <c r="E1163" s="31"/>
      <c r="F1163" s="98"/>
      <c r="G1163" s="98"/>
      <c r="H1163" s="29"/>
      <c r="I1163" s="31"/>
      <c r="P1163" s="29"/>
    </row>
    <row r="1164" spans="1:16" s="62" customFormat="1" ht="10.5" customHeight="1">
      <c r="A1164" s="29"/>
      <c r="B1164" s="30"/>
      <c r="C1164" s="31"/>
      <c r="D1164" s="31"/>
      <c r="E1164" s="31"/>
      <c r="F1164" s="98"/>
      <c r="G1164" s="98"/>
      <c r="H1164" s="29"/>
      <c r="I1164" s="31"/>
      <c r="P1164" s="29"/>
    </row>
    <row r="1165" spans="1:16" s="62" customFormat="1" ht="10.5" customHeight="1">
      <c r="A1165" s="29"/>
      <c r="B1165" s="30"/>
      <c r="C1165" s="31"/>
      <c r="D1165" s="31"/>
      <c r="E1165" s="31"/>
      <c r="F1165" s="98"/>
      <c r="G1165" s="98"/>
      <c r="H1165" s="29"/>
      <c r="I1165" s="31"/>
      <c r="P1165" s="29"/>
    </row>
    <row r="1166" spans="1:16" s="62" customFormat="1" ht="10.5" customHeight="1">
      <c r="A1166" s="29"/>
      <c r="B1166" s="30"/>
      <c r="C1166" s="31"/>
      <c r="D1166" s="31"/>
      <c r="E1166" s="31"/>
      <c r="F1166" s="98"/>
      <c r="G1166" s="98"/>
      <c r="H1166" s="29"/>
      <c r="I1166" s="31"/>
      <c r="P1166" s="29"/>
    </row>
    <row r="1167" spans="1:16" s="62" customFormat="1" ht="10.5" customHeight="1">
      <c r="A1167" s="29"/>
      <c r="B1167" s="30"/>
      <c r="C1167" s="31"/>
      <c r="D1167" s="31"/>
      <c r="E1167" s="31"/>
      <c r="F1167" s="98"/>
      <c r="G1167" s="98"/>
      <c r="H1167" s="29"/>
      <c r="I1167" s="31"/>
      <c r="P1167" s="29"/>
    </row>
    <row r="1168" spans="1:16" s="62" customFormat="1" ht="10.5" customHeight="1">
      <c r="A1168" s="29"/>
      <c r="B1168" s="30"/>
      <c r="C1168" s="31"/>
      <c r="D1168" s="31"/>
      <c r="E1168" s="31"/>
      <c r="F1168" s="98"/>
      <c r="G1168" s="98"/>
      <c r="H1168" s="29"/>
      <c r="I1168" s="31"/>
      <c r="P1168" s="29"/>
    </row>
    <row r="1169" spans="1:16" s="62" customFormat="1" ht="10.5" customHeight="1">
      <c r="A1169" s="29"/>
      <c r="B1169" s="30"/>
      <c r="C1169" s="31"/>
      <c r="D1169" s="31"/>
      <c r="E1169" s="31"/>
      <c r="F1169" s="98"/>
      <c r="G1169" s="98"/>
      <c r="H1169" s="29"/>
      <c r="I1169" s="31"/>
      <c r="P1169" s="29"/>
    </row>
    <row r="1170" spans="1:16" s="62" customFormat="1" ht="10.5" customHeight="1">
      <c r="A1170" s="29"/>
      <c r="B1170" s="30"/>
      <c r="C1170" s="31"/>
      <c r="D1170" s="31"/>
      <c r="E1170" s="31"/>
      <c r="F1170" s="98"/>
      <c r="G1170" s="98"/>
      <c r="H1170" s="29"/>
      <c r="I1170" s="31"/>
      <c r="P1170" s="29"/>
    </row>
    <row r="1171" spans="1:16" s="62" customFormat="1" ht="10.5" customHeight="1">
      <c r="A1171" s="29"/>
      <c r="B1171" s="30"/>
      <c r="C1171" s="31"/>
      <c r="D1171" s="31"/>
      <c r="E1171" s="31"/>
      <c r="F1171" s="98"/>
      <c r="G1171" s="98"/>
      <c r="H1171" s="29"/>
      <c r="I1171" s="31"/>
      <c r="P1171" s="29"/>
    </row>
    <row r="1172" spans="1:16" s="62" customFormat="1" ht="10.5" customHeight="1">
      <c r="A1172" s="29"/>
      <c r="B1172" s="30"/>
      <c r="C1172" s="31"/>
      <c r="D1172" s="31"/>
      <c r="E1172" s="31"/>
      <c r="F1172" s="98"/>
      <c r="G1172" s="98"/>
      <c r="H1172" s="29"/>
      <c r="I1172" s="31"/>
      <c r="P1172" s="29"/>
    </row>
    <row r="1173" spans="1:16" s="62" customFormat="1" ht="10.5" customHeight="1">
      <c r="A1173" s="29"/>
      <c r="B1173" s="30"/>
      <c r="C1173" s="31"/>
      <c r="D1173" s="31"/>
      <c r="E1173" s="31"/>
      <c r="F1173" s="98"/>
      <c r="G1173" s="98"/>
      <c r="H1173" s="29"/>
      <c r="I1173" s="31"/>
      <c r="P1173" s="29"/>
    </row>
    <row r="1174" spans="1:16" s="62" customFormat="1" ht="10.5" customHeight="1">
      <c r="A1174" s="29"/>
      <c r="B1174" s="30"/>
      <c r="C1174" s="31"/>
      <c r="D1174" s="99"/>
      <c r="E1174" s="31"/>
      <c r="F1174" s="98"/>
      <c r="G1174" s="98"/>
      <c r="H1174" s="29"/>
      <c r="I1174" s="31"/>
      <c r="P1174" s="29"/>
    </row>
    <row r="1175" spans="1:16" s="62" customFormat="1" ht="10.5" customHeight="1">
      <c r="A1175" s="29"/>
      <c r="B1175" s="30"/>
      <c r="C1175" s="31"/>
      <c r="D1175" s="31"/>
      <c r="E1175" s="31"/>
      <c r="F1175" s="98"/>
      <c r="G1175" s="98"/>
      <c r="H1175" s="29"/>
      <c r="I1175" s="31"/>
      <c r="P1175" s="29"/>
    </row>
    <row r="1176" spans="1:16" s="62" customFormat="1" ht="10.5" customHeight="1">
      <c r="A1176" s="29"/>
      <c r="B1176" s="30"/>
      <c r="C1176" s="31"/>
      <c r="D1176" s="31"/>
      <c r="E1176" s="31"/>
      <c r="F1176" s="98"/>
      <c r="G1176" s="98"/>
      <c r="H1176" s="29"/>
      <c r="I1176" s="31"/>
      <c r="P1176" s="29"/>
    </row>
    <row r="1177" spans="1:16" s="62" customFormat="1" ht="10.5" customHeight="1">
      <c r="A1177" s="29"/>
      <c r="B1177" s="30"/>
      <c r="C1177" s="31"/>
      <c r="D1177" s="31"/>
      <c r="E1177" s="31"/>
      <c r="F1177" s="98"/>
      <c r="G1177" s="98"/>
      <c r="H1177" s="29"/>
      <c r="I1177" s="31"/>
      <c r="P1177" s="29"/>
    </row>
    <row r="1178" spans="1:16" s="62" customFormat="1" ht="10.5" customHeight="1">
      <c r="A1178" s="29"/>
      <c r="B1178" s="30"/>
      <c r="C1178" s="31"/>
      <c r="D1178" s="31"/>
      <c r="E1178" s="31"/>
      <c r="F1178" s="98"/>
      <c r="G1178" s="98"/>
      <c r="H1178" s="29"/>
      <c r="I1178" s="31"/>
      <c r="P1178" s="29"/>
    </row>
    <row r="1179" spans="1:16" s="62" customFormat="1" ht="10.5" customHeight="1">
      <c r="A1179" s="29"/>
      <c r="B1179" s="30"/>
      <c r="C1179" s="31"/>
      <c r="D1179" s="31"/>
      <c r="E1179" s="31"/>
      <c r="F1179" s="98"/>
      <c r="G1179" s="98"/>
      <c r="H1179" s="29"/>
      <c r="I1179" s="31"/>
      <c r="P1179" s="29"/>
    </row>
    <row r="1180" spans="1:16" s="62" customFormat="1" ht="10.5" customHeight="1">
      <c r="A1180" s="29"/>
      <c r="B1180" s="30"/>
      <c r="C1180" s="31"/>
      <c r="D1180" s="31"/>
      <c r="E1180" s="31"/>
      <c r="F1180" s="98"/>
      <c r="G1180" s="98"/>
      <c r="H1180" s="29"/>
      <c r="I1180" s="31"/>
      <c r="P1180" s="29"/>
    </row>
    <row r="1181" spans="1:16" s="62" customFormat="1" ht="10.5" customHeight="1">
      <c r="A1181" s="29"/>
      <c r="B1181" s="30"/>
      <c r="C1181" s="31"/>
      <c r="D1181" s="31"/>
      <c r="E1181" s="31"/>
      <c r="F1181" s="98"/>
      <c r="G1181" s="98"/>
      <c r="H1181" s="29"/>
      <c r="I1181" s="31"/>
      <c r="P1181" s="29"/>
    </row>
    <row r="1182" spans="1:16" s="62" customFormat="1" ht="10.5" customHeight="1">
      <c r="A1182" s="29"/>
      <c r="B1182" s="30"/>
      <c r="C1182" s="31"/>
      <c r="D1182" s="31"/>
      <c r="E1182" s="31"/>
      <c r="F1182" s="98"/>
      <c r="G1182" s="98"/>
      <c r="H1182" s="29"/>
      <c r="I1182" s="31"/>
      <c r="P1182" s="29"/>
    </row>
    <row r="1183" spans="1:16" s="62" customFormat="1" ht="10.5" customHeight="1">
      <c r="A1183" s="29"/>
      <c r="B1183" s="30"/>
      <c r="C1183" s="31"/>
      <c r="D1183" s="31"/>
      <c r="E1183" s="31"/>
      <c r="F1183" s="98"/>
      <c r="G1183" s="98"/>
      <c r="H1183" s="29"/>
      <c r="I1183" s="31"/>
      <c r="P1183" s="29"/>
    </row>
    <row r="1184" spans="1:16" s="62" customFormat="1" ht="10.5" customHeight="1">
      <c r="A1184" s="29"/>
      <c r="B1184" s="30"/>
      <c r="C1184" s="31"/>
      <c r="D1184" s="31"/>
      <c r="E1184" s="31"/>
      <c r="F1184" s="98"/>
      <c r="G1184" s="98"/>
      <c r="H1184" s="29"/>
      <c r="I1184" s="31"/>
      <c r="P1184" s="29"/>
    </row>
    <row r="1185" spans="1:16" s="62" customFormat="1" ht="10.5" customHeight="1">
      <c r="A1185" s="29"/>
      <c r="B1185" s="30"/>
      <c r="C1185" s="31"/>
      <c r="D1185" s="31"/>
      <c r="E1185" s="31"/>
      <c r="F1185" s="98"/>
      <c r="G1185" s="98"/>
      <c r="H1185" s="29"/>
      <c r="I1185" s="31"/>
      <c r="P1185" s="29"/>
    </row>
    <row r="1186" spans="1:9" s="62" customFormat="1" ht="10.5" customHeight="1">
      <c r="A1186" s="29"/>
      <c r="B1186" s="30"/>
      <c r="C1186" s="31"/>
      <c r="D1186" s="31"/>
      <c r="E1186" s="31"/>
      <c r="F1186" s="98"/>
      <c r="G1186" s="98"/>
      <c r="H1186" s="29"/>
      <c r="I1186" s="31"/>
    </row>
    <row r="1187" spans="1:9" s="62" customFormat="1" ht="10.5" customHeight="1">
      <c r="A1187" s="29"/>
      <c r="B1187" s="30"/>
      <c r="C1187" s="31"/>
      <c r="D1187" s="31"/>
      <c r="E1187" s="31"/>
      <c r="F1187" s="98"/>
      <c r="G1187" s="98"/>
      <c r="H1187" s="29"/>
      <c r="I1187" s="31"/>
    </row>
    <row r="1188" spans="1:9" s="62" customFormat="1" ht="10.5" customHeight="1">
      <c r="A1188" s="29"/>
      <c r="B1188" s="30"/>
      <c r="C1188" s="31"/>
      <c r="D1188" s="31"/>
      <c r="E1188" s="31"/>
      <c r="F1188" s="98"/>
      <c r="G1188" s="98"/>
      <c r="H1188" s="29"/>
      <c r="I1188" s="31"/>
    </row>
    <row r="1189" spans="1:9" s="62" customFormat="1" ht="10.5" customHeight="1">
      <c r="A1189" s="29"/>
      <c r="B1189" s="30"/>
      <c r="C1189" s="31"/>
      <c r="D1189" s="31"/>
      <c r="E1189" s="31"/>
      <c r="F1189" s="98"/>
      <c r="G1189" s="98"/>
      <c r="H1189" s="29"/>
      <c r="I1189" s="31"/>
    </row>
    <row r="1190" spans="1:9" s="62" customFormat="1" ht="10.5" customHeight="1">
      <c r="A1190" s="29"/>
      <c r="B1190" s="30"/>
      <c r="C1190" s="31"/>
      <c r="D1190" s="31"/>
      <c r="E1190" s="31"/>
      <c r="F1190" s="98"/>
      <c r="G1190" s="98"/>
      <c r="H1190" s="29"/>
      <c r="I1190" s="31"/>
    </row>
    <row r="1191" spans="1:9" s="62" customFormat="1" ht="10.5" customHeight="1">
      <c r="A1191" s="29"/>
      <c r="B1191" s="30"/>
      <c r="C1191" s="31"/>
      <c r="D1191" s="31"/>
      <c r="E1191" s="31"/>
      <c r="F1191" s="98"/>
      <c r="G1191" s="98"/>
      <c r="H1191" s="29"/>
      <c r="I1191" s="31"/>
    </row>
    <row r="1192" spans="1:9" s="62" customFormat="1" ht="10.5" customHeight="1">
      <c r="A1192" s="29"/>
      <c r="B1192" s="30"/>
      <c r="C1192" s="31"/>
      <c r="D1192" s="31"/>
      <c r="E1192" s="31"/>
      <c r="F1192" s="98"/>
      <c r="G1192" s="98"/>
      <c r="H1192" s="29"/>
      <c r="I1192" s="31"/>
    </row>
    <row r="1193" spans="1:9" s="62" customFormat="1" ht="10.5" customHeight="1">
      <c r="A1193" s="29"/>
      <c r="B1193" s="30"/>
      <c r="C1193" s="31"/>
      <c r="D1193" s="31"/>
      <c r="E1193" s="31"/>
      <c r="F1193" s="98"/>
      <c r="G1193" s="98"/>
      <c r="H1193" s="29"/>
      <c r="I1193" s="31"/>
    </row>
    <row r="1194" spans="1:9" s="62" customFormat="1" ht="10.5" customHeight="1">
      <c r="A1194" s="29"/>
      <c r="B1194" s="30"/>
      <c r="C1194" s="31"/>
      <c r="D1194" s="31"/>
      <c r="E1194" s="31"/>
      <c r="F1194" s="98"/>
      <c r="G1194" s="98"/>
      <c r="H1194" s="29"/>
      <c r="I1194" s="31"/>
    </row>
    <row r="1195" spans="1:9" s="62" customFormat="1" ht="10.5" customHeight="1">
      <c r="A1195" s="29"/>
      <c r="B1195" s="30"/>
      <c r="C1195" s="31"/>
      <c r="D1195" s="31"/>
      <c r="E1195" s="31"/>
      <c r="F1195" s="98"/>
      <c r="G1195" s="98"/>
      <c r="H1195" s="29"/>
      <c r="I1195" s="31"/>
    </row>
    <row r="1196" spans="1:9" s="62" customFormat="1" ht="10.5" customHeight="1">
      <c r="A1196" s="29"/>
      <c r="B1196" s="30"/>
      <c r="C1196" s="31"/>
      <c r="D1196" s="31"/>
      <c r="E1196" s="31"/>
      <c r="F1196" s="98"/>
      <c r="G1196" s="98"/>
      <c r="H1196" s="29"/>
      <c r="I1196" s="31"/>
    </row>
    <row r="1197" spans="1:9" s="62" customFormat="1" ht="10.5" customHeight="1">
      <c r="A1197" s="29"/>
      <c r="B1197" s="30"/>
      <c r="C1197" s="31"/>
      <c r="D1197" s="31"/>
      <c r="E1197" s="31"/>
      <c r="F1197" s="98"/>
      <c r="G1197" s="98"/>
      <c r="H1197" s="29"/>
      <c r="I1197" s="31"/>
    </row>
    <row r="1198" spans="1:9" s="62" customFormat="1" ht="10.5" customHeight="1">
      <c r="A1198" s="29"/>
      <c r="B1198" s="30"/>
      <c r="C1198" s="31"/>
      <c r="D1198" s="31"/>
      <c r="E1198" s="31"/>
      <c r="F1198" s="98"/>
      <c r="G1198" s="98"/>
      <c r="H1198" s="29"/>
      <c r="I1198" s="31"/>
    </row>
    <row r="1199" spans="1:9" s="62" customFormat="1" ht="10.5" customHeight="1">
      <c r="A1199" s="29"/>
      <c r="B1199" s="30"/>
      <c r="C1199" s="31"/>
      <c r="D1199" s="31"/>
      <c r="E1199" s="31"/>
      <c r="F1199" s="98"/>
      <c r="G1199" s="98"/>
      <c r="H1199" s="29"/>
      <c r="I1199" s="31"/>
    </row>
    <row r="1200" spans="1:9" s="62" customFormat="1" ht="10.5" customHeight="1">
      <c r="A1200" s="29"/>
      <c r="B1200" s="30"/>
      <c r="C1200" s="31"/>
      <c r="D1200" s="31"/>
      <c r="E1200" s="31"/>
      <c r="F1200" s="98"/>
      <c r="G1200" s="98"/>
      <c r="H1200" s="29"/>
      <c r="I1200" s="31"/>
    </row>
    <row r="1201" spans="1:9" s="62" customFormat="1" ht="10.5" customHeight="1">
      <c r="A1201" s="29"/>
      <c r="B1201" s="30"/>
      <c r="C1201" s="31"/>
      <c r="D1201" s="31"/>
      <c r="E1201" s="31"/>
      <c r="F1201" s="98"/>
      <c r="G1201" s="98"/>
      <c r="H1201" s="29"/>
      <c r="I1201" s="31"/>
    </row>
    <row r="1202" spans="1:9" s="62" customFormat="1" ht="10.5" customHeight="1">
      <c r="A1202" s="29"/>
      <c r="B1202" s="30"/>
      <c r="C1202" s="31"/>
      <c r="D1202" s="31"/>
      <c r="E1202" s="31"/>
      <c r="F1202" s="98"/>
      <c r="G1202" s="98"/>
      <c r="H1202" s="29"/>
      <c r="I1202" s="31"/>
    </row>
    <row r="1203" spans="1:9" s="62" customFormat="1" ht="10.5" customHeight="1">
      <c r="A1203" s="29"/>
      <c r="B1203" s="30"/>
      <c r="C1203" s="31"/>
      <c r="D1203" s="31"/>
      <c r="E1203" s="31"/>
      <c r="F1203" s="98"/>
      <c r="G1203" s="98"/>
      <c r="H1203" s="29"/>
      <c r="I1203" s="31"/>
    </row>
    <row r="1204" spans="1:9" s="62" customFormat="1" ht="10.5" customHeight="1">
      <c r="A1204" s="29"/>
      <c r="B1204" s="30"/>
      <c r="C1204" s="31"/>
      <c r="D1204" s="31"/>
      <c r="E1204" s="31"/>
      <c r="F1204" s="98"/>
      <c r="G1204" s="98"/>
      <c r="H1204" s="29"/>
      <c r="I1204" s="31"/>
    </row>
    <row r="1205" spans="1:9" s="62" customFormat="1" ht="10.5" customHeight="1">
      <c r="A1205" s="29"/>
      <c r="B1205" s="30"/>
      <c r="C1205" s="31"/>
      <c r="D1205" s="31"/>
      <c r="E1205" s="31"/>
      <c r="F1205" s="98"/>
      <c r="G1205" s="98"/>
      <c r="H1205" s="29"/>
      <c r="I1205" s="31"/>
    </row>
    <row r="1206" spans="1:9" s="62" customFormat="1" ht="10.5" customHeight="1">
      <c r="A1206" s="29"/>
      <c r="B1206" s="30"/>
      <c r="C1206" s="31"/>
      <c r="D1206" s="31"/>
      <c r="E1206" s="31"/>
      <c r="F1206" s="98"/>
      <c r="G1206" s="98"/>
      <c r="H1206" s="29"/>
      <c r="I1206" s="31"/>
    </row>
    <row r="1207" spans="1:9" s="62" customFormat="1" ht="10.5" customHeight="1">
      <c r="A1207" s="29"/>
      <c r="B1207" s="30"/>
      <c r="C1207" s="31"/>
      <c r="D1207" s="31"/>
      <c r="E1207" s="31"/>
      <c r="F1207" s="98"/>
      <c r="G1207" s="98"/>
      <c r="H1207" s="29"/>
      <c r="I1207" s="31"/>
    </row>
    <row r="1208" spans="1:9" s="62" customFormat="1" ht="10.5" customHeight="1">
      <c r="A1208" s="29"/>
      <c r="B1208" s="30"/>
      <c r="C1208" s="31"/>
      <c r="D1208" s="31"/>
      <c r="E1208" s="31"/>
      <c r="F1208" s="98"/>
      <c r="G1208" s="98"/>
      <c r="H1208" s="29"/>
      <c r="I1208" s="31"/>
    </row>
    <row r="1209" spans="1:9" s="62" customFormat="1" ht="10.5" customHeight="1">
      <c r="A1209" s="29"/>
      <c r="B1209" s="30"/>
      <c r="C1209" s="31"/>
      <c r="D1209" s="31"/>
      <c r="E1209" s="31"/>
      <c r="F1209" s="98"/>
      <c r="G1209" s="98"/>
      <c r="H1209" s="29"/>
      <c r="I1209" s="31"/>
    </row>
    <row r="1210" spans="1:16" s="62" customFormat="1" ht="10.5" customHeight="1">
      <c r="A1210" s="29"/>
      <c r="B1210" s="30"/>
      <c r="C1210" s="31"/>
      <c r="D1210" s="31"/>
      <c r="E1210" s="31"/>
      <c r="F1210" s="98"/>
      <c r="G1210" s="98"/>
      <c r="H1210" s="29"/>
      <c r="I1210" s="31"/>
      <c r="P1210" s="29"/>
    </row>
    <row r="1211" spans="1:16" s="62" customFormat="1" ht="10.5" customHeight="1">
      <c r="A1211" s="29"/>
      <c r="B1211" s="30"/>
      <c r="C1211" s="31"/>
      <c r="D1211" s="31"/>
      <c r="E1211" s="31"/>
      <c r="F1211" s="98"/>
      <c r="G1211" s="98"/>
      <c r="H1211" s="29"/>
      <c r="I1211" s="31"/>
      <c r="P1211" s="29"/>
    </row>
    <row r="1212" spans="1:16" s="62" customFormat="1" ht="10.5" customHeight="1">
      <c r="A1212" s="29"/>
      <c r="B1212" s="30"/>
      <c r="C1212" s="31"/>
      <c r="D1212" s="31"/>
      <c r="E1212" s="31"/>
      <c r="F1212" s="98"/>
      <c r="G1212" s="98"/>
      <c r="H1212" s="29"/>
      <c r="I1212" s="31"/>
      <c r="P1212" s="29"/>
    </row>
    <row r="1213" spans="1:16" s="62" customFormat="1" ht="10.5" customHeight="1">
      <c r="A1213" s="29"/>
      <c r="B1213" s="30"/>
      <c r="C1213" s="31"/>
      <c r="D1213" s="31"/>
      <c r="E1213" s="31"/>
      <c r="F1213" s="98"/>
      <c r="G1213" s="98"/>
      <c r="H1213" s="29"/>
      <c r="I1213" s="31"/>
      <c r="P1213" s="29"/>
    </row>
    <row r="1214" spans="1:16" s="62" customFormat="1" ht="10.5" customHeight="1">
      <c r="A1214" s="29"/>
      <c r="B1214" s="30"/>
      <c r="C1214" s="31"/>
      <c r="D1214" s="31"/>
      <c r="E1214" s="31"/>
      <c r="F1214" s="98"/>
      <c r="G1214" s="98"/>
      <c r="H1214" s="29"/>
      <c r="I1214" s="31"/>
      <c r="P1214" s="29"/>
    </row>
    <row r="1215" spans="1:16" s="62" customFormat="1" ht="10.5" customHeight="1">
      <c r="A1215" s="29"/>
      <c r="B1215" s="30"/>
      <c r="C1215" s="31"/>
      <c r="D1215" s="31"/>
      <c r="E1215" s="31"/>
      <c r="F1215" s="98"/>
      <c r="G1215" s="98"/>
      <c r="H1215" s="29"/>
      <c r="I1215" s="31"/>
      <c r="P1215" s="29"/>
    </row>
    <row r="1216" spans="1:16" s="62" customFormat="1" ht="10.5" customHeight="1">
      <c r="A1216" s="29"/>
      <c r="B1216" s="30"/>
      <c r="C1216" s="31"/>
      <c r="D1216" s="31"/>
      <c r="E1216" s="31"/>
      <c r="F1216" s="98"/>
      <c r="G1216" s="98"/>
      <c r="H1216" s="29"/>
      <c r="I1216" s="31"/>
      <c r="P1216" s="29"/>
    </row>
    <row r="1217" spans="1:16" s="62" customFormat="1" ht="10.5" customHeight="1">
      <c r="A1217" s="29"/>
      <c r="B1217" s="30"/>
      <c r="C1217" s="31"/>
      <c r="D1217" s="31"/>
      <c r="E1217" s="31"/>
      <c r="F1217" s="98"/>
      <c r="G1217" s="98"/>
      <c r="H1217" s="29"/>
      <c r="I1217" s="31"/>
      <c r="P1217" s="29"/>
    </row>
    <row r="1218" spans="1:16" s="62" customFormat="1" ht="10.5" customHeight="1">
      <c r="A1218" s="29"/>
      <c r="B1218" s="30"/>
      <c r="C1218" s="31"/>
      <c r="D1218" s="31"/>
      <c r="E1218" s="31"/>
      <c r="F1218" s="98"/>
      <c r="G1218" s="98"/>
      <c r="H1218" s="29"/>
      <c r="I1218" s="31"/>
      <c r="P1218" s="29"/>
    </row>
    <row r="1219" spans="1:16" s="62" customFormat="1" ht="10.5" customHeight="1">
      <c r="A1219" s="29"/>
      <c r="B1219" s="30"/>
      <c r="C1219" s="31"/>
      <c r="D1219" s="31"/>
      <c r="E1219" s="31"/>
      <c r="F1219" s="98"/>
      <c r="G1219" s="98"/>
      <c r="H1219" s="29"/>
      <c r="I1219" s="31"/>
      <c r="P1219" s="29"/>
    </row>
    <row r="1220" spans="1:16" s="62" customFormat="1" ht="10.5" customHeight="1">
      <c r="A1220" s="29"/>
      <c r="B1220" s="30"/>
      <c r="C1220" s="31"/>
      <c r="D1220" s="31"/>
      <c r="E1220" s="31"/>
      <c r="F1220" s="98"/>
      <c r="G1220" s="98"/>
      <c r="H1220" s="29"/>
      <c r="I1220" s="31"/>
      <c r="P1220" s="29"/>
    </row>
    <row r="1221" spans="1:16" s="62" customFormat="1" ht="10.5" customHeight="1">
      <c r="A1221" s="29"/>
      <c r="B1221" s="30"/>
      <c r="C1221" s="31"/>
      <c r="D1221" s="31"/>
      <c r="E1221" s="31"/>
      <c r="F1221" s="98"/>
      <c r="G1221" s="98"/>
      <c r="H1221" s="29"/>
      <c r="I1221" s="31"/>
      <c r="P1221" s="29"/>
    </row>
    <row r="1222" spans="1:16" s="62" customFormat="1" ht="10.5" customHeight="1">
      <c r="A1222" s="29"/>
      <c r="B1222" s="30"/>
      <c r="C1222" s="31"/>
      <c r="D1222" s="31"/>
      <c r="E1222" s="31"/>
      <c r="F1222" s="98"/>
      <c r="G1222" s="98"/>
      <c r="H1222" s="29"/>
      <c r="I1222" s="31"/>
      <c r="P1222" s="29"/>
    </row>
    <row r="1223" spans="1:16" s="62" customFormat="1" ht="10.5" customHeight="1">
      <c r="A1223" s="29"/>
      <c r="B1223" s="30"/>
      <c r="C1223" s="31"/>
      <c r="D1223" s="31"/>
      <c r="E1223" s="31"/>
      <c r="F1223" s="98"/>
      <c r="G1223" s="98"/>
      <c r="H1223" s="29"/>
      <c r="I1223" s="31"/>
      <c r="P1223" s="29"/>
    </row>
    <row r="1224" spans="1:16" s="62" customFormat="1" ht="10.5" customHeight="1">
      <c r="A1224" s="29"/>
      <c r="B1224" s="30"/>
      <c r="C1224" s="31"/>
      <c r="D1224" s="31"/>
      <c r="E1224" s="31"/>
      <c r="F1224" s="98"/>
      <c r="G1224" s="98"/>
      <c r="H1224" s="29"/>
      <c r="I1224" s="31"/>
      <c r="P1224" s="29"/>
    </row>
    <row r="1225" spans="1:16" s="62" customFormat="1" ht="10.5" customHeight="1">
      <c r="A1225" s="29"/>
      <c r="B1225" s="30"/>
      <c r="C1225" s="31"/>
      <c r="D1225" s="31"/>
      <c r="E1225" s="31"/>
      <c r="F1225" s="98"/>
      <c r="G1225" s="98"/>
      <c r="H1225" s="29"/>
      <c r="I1225" s="31"/>
      <c r="P1225" s="29"/>
    </row>
    <row r="1226" spans="1:16" s="62" customFormat="1" ht="10.5" customHeight="1">
      <c r="A1226" s="29"/>
      <c r="B1226" s="30"/>
      <c r="C1226" s="31"/>
      <c r="D1226" s="31"/>
      <c r="E1226" s="31"/>
      <c r="F1226" s="98"/>
      <c r="G1226" s="98"/>
      <c r="H1226" s="29"/>
      <c r="I1226" s="31"/>
      <c r="P1226" s="29"/>
    </row>
    <row r="1227" spans="1:16" s="62" customFormat="1" ht="10.5" customHeight="1">
      <c r="A1227" s="29"/>
      <c r="B1227" s="30"/>
      <c r="C1227" s="31"/>
      <c r="D1227" s="31"/>
      <c r="E1227" s="31"/>
      <c r="F1227" s="98"/>
      <c r="G1227" s="98"/>
      <c r="H1227" s="29"/>
      <c r="I1227" s="31"/>
      <c r="P1227" s="29"/>
    </row>
    <row r="1228" spans="1:16" s="62" customFormat="1" ht="10.5" customHeight="1">
      <c r="A1228" s="29"/>
      <c r="B1228" s="30"/>
      <c r="C1228" s="31"/>
      <c r="D1228" s="31"/>
      <c r="E1228" s="31"/>
      <c r="F1228" s="98"/>
      <c r="G1228" s="98"/>
      <c r="H1228" s="29"/>
      <c r="I1228" s="31"/>
      <c r="P1228" s="29"/>
    </row>
    <row r="1229" spans="1:16" s="62" customFormat="1" ht="10.5" customHeight="1">
      <c r="A1229" s="29"/>
      <c r="B1229" s="30"/>
      <c r="C1229" s="31"/>
      <c r="D1229" s="31"/>
      <c r="E1229" s="31"/>
      <c r="F1229" s="98"/>
      <c r="G1229" s="98"/>
      <c r="H1229" s="29"/>
      <c r="I1229" s="31"/>
      <c r="P1229" s="29"/>
    </row>
    <row r="1230" spans="1:16" s="62" customFormat="1" ht="10.5" customHeight="1">
      <c r="A1230" s="29"/>
      <c r="B1230" s="30"/>
      <c r="C1230" s="31"/>
      <c r="D1230" s="31"/>
      <c r="E1230" s="31"/>
      <c r="F1230" s="98"/>
      <c r="G1230" s="98"/>
      <c r="H1230" s="29"/>
      <c r="I1230" s="31"/>
      <c r="P1230" s="29"/>
    </row>
    <row r="1231" spans="1:16" s="62" customFormat="1" ht="10.5" customHeight="1">
      <c r="A1231" s="29"/>
      <c r="B1231" s="30"/>
      <c r="C1231" s="31"/>
      <c r="D1231" s="31"/>
      <c r="E1231" s="31"/>
      <c r="F1231" s="98"/>
      <c r="G1231" s="98"/>
      <c r="H1231" s="29"/>
      <c r="I1231" s="31"/>
      <c r="P1231" s="29"/>
    </row>
    <row r="1232" spans="1:16" s="62" customFormat="1" ht="10.5" customHeight="1">
      <c r="A1232" s="29"/>
      <c r="B1232" s="30"/>
      <c r="C1232" s="31"/>
      <c r="D1232" s="31"/>
      <c r="E1232" s="31"/>
      <c r="F1232" s="98"/>
      <c r="G1232" s="98"/>
      <c r="H1232" s="29"/>
      <c r="I1232" s="31"/>
      <c r="P1232" s="29"/>
    </row>
    <row r="1233" spans="1:16" s="62" customFormat="1" ht="10.5" customHeight="1">
      <c r="A1233" s="29"/>
      <c r="B1233" s="30"/>
      <c r="C1233" s="31"/>
      <c r="D1233" s="31"/>
      <c r="E1233" s="31"/>
      <c r="F1233" s="98"/>
      <c r="G1233" s="98"/>
      <c r="H1233" s="29"/>
      <c r="I1233" s="31"/>
      <c r="P1233" s="29"/>
    </row>
    <row r="1234" spans="1:16" s="62" customFormat="1" ht="10.5" customHeight="1">
      <c r="A1234" s="29"/>
      <c r="B1234" s="30"/>
      <c r="C1234" s="31"/>
      <c r="D1234" s="31"/>
      <c r="E1234" s="31"/>
      <c r="F1234" s="98"/>
      <c r="G1234" s="98"/>
      <c r="H1234" s="29"/>
      <c r="I1234" s="31"/>
      <c r="P1234" s="29"/>
    </row>
    <row r="1235" spans="1:16" s="62" customFormat="1" ht="10.5" customHeight="1">
      <c r="A1235" s="29"/>
      <c r="B1235" s="30"/>
      <c r="C1235" s="31"/>
      <c r="D1235" s="31"/>
      <c r="E1235" s="31"/>
      <c r="F1235" s="98"/>
      <c r="G1235" s="98"/>
      <c r="H1235" s="29"/>
      <c r="I1235" s="31"/>
      <c r="P1235" s="29"/>
    </row>
    <row r="1236" spans="1:16" s="62" customFormat="1" ht="10.5" customHeight="1">
      <c r="A1236" s="29"/>
      <c r="B1236" s="30"/>
      <c r="C1236" s="31"/>
      <c r="D1236" s="31"/>
      <c r="E1236" s="31"/>
      <c r="F1236" s="98"/>
      <c r="G1236" s="98"/>
      <c r="H1236" s="29"/>
      <c r="I1236" s="31"/>
      <c r="P1236" s="29"/>
    </row>
    <row r="1237" spans="1:16" s="62" customFormat="1" ht="10.5" customHeight="1">
      <c r="A1237" s="29"/>
      <c r="B1237" s="30"/>
      <c r="C1237" s="31"/>
      <c r="D1237" s="31"/>
      <c r="E1237" s="31"/>
      <c r="F1237" s="98"/>
      <c r="G1237" s="98"/>
      <c r="H1237" s="29"/>
      <c r="I1237" s="31"/>
      <c r="P1237" s="29"/>
    </row>
    <row r="1238" spans="1:16" s="62" customFormat="1" ht="10.5" customHeight="1">
      <c r="A1238" s="29"/>
      <c r="B1238" s="30"/>
      <c r="C1238" s="31"/>
      <c r="D1238" s="31"/>
      <c r="E1238" s="31"/>
      <c r="F1238" s="98"/>
      <c r="G1238" s="98"/>
      <c r="H1238" s="29"/>
      <c r="I1238" s="31"/>
      <c r="P1238" s="29"/>
    </row>
    <row r="1239" spans="1:16" s="62" customFormat="1" ht="10.5" customHeight="1">
      <c r="A1239" s="29"/>
      <c r="B1239" s="30"/>
      <c r="C1239" s="31"/>
      <c r="D1239" s="31"/>
      <c r="E1239" s="31"/>
      <c r="F1239" s="98"/>
      <c r="G1239" s="98"/>
      <c r="H1239" s="29"/>
      <c r="I1239" s="31"/>
      <c r="P1239" s="29"/>
    </row>
    <row r="1240" spans="1:16" s="62" customFormat="1" ht="10.5" customHeight="1">
      <c r="A1240" s="29"/>
      <c r="B1240" s="30"/>
      <c r="C1240" s="31"/>
      <c r="D1240" s="31"/>
      <c r="E1240" s="31"/>
      <c r="F1240" s="98"/>
      <c r="G1240" s="98"/>
      <c r="H1240" s="29"/>
      <c r="I1240" s="31"/>
      <c r="P1240" s="29"/>
    </row>
    <row r="1241" spans="1:16" s="62" customFormat="1" ht="10.5" customHeight="1">
      <c r="A1241" s="29"/>
      <c r="B1241" s="30"/>
      <c r="C1241" s="31"/>
      <c r="D1241" s="31"/>
      <c r="E1241" s="31"/>
      <c r="F1241" s="98"/>
      <c r="G1241" s="98"/>
      <c r="H1241" s="29"/>
      <c r="I1241" s="31"/>
      <c r="P1241" s="29"/>
    </row>
    <row r="1242" spans="1:16" s="62" customFormat="1" ht="10.5" customHeight="1">
      <c r="A1242" s="29"/>
      <c r="B1242" s="30"/>
      <c r="C1242" s="31"/>
      <c r="D1242" s="31"/>
      <c r="E1242" s="31"/>
      <c r="F1242" s="98"/>
      <c r="G1242" s="98"/>
      <c r="H1242" s="29"/>
      <c r="I1242" s="31"/>
      <c r="P1242" s="29"/>
    </row>
    <row r="1243" spans="1:16" s="62" customFormat="1" ht="10.5" customHeight="1">
      <c r="A1243" s="29"/>
      <c r="B1243" s="30"/>
      <c r="C1243" s="31"/>
      <c r="D1243" s="31"/>
      <c r="E1243" s="31"/>
      <c r="F1243" s="98"/>
      <c r="G1243" s="98"/>
      <c r="H1243" s="29"/>
      <c r="I1243" s="31"/>
      <c r="P1243" s="29"/>
    </row>
    <row r="1244" spans="1:16" s="62" customFormat="1" ht="10.5" customHeight="1">
      <c r="A1244" s="29"/>
      <c r="B1244" s="30"/>
      <c r="C1244" s="31"/>
      <c r="D1244" s="31"/>
      <c r="E1244" s="31"/>
      <c r="F1244" s="98"/>
      <c r="G1244" s="98"/>
      <c r="H1244" s="29"/>
      <c r="I1244" s="31"/>
      <c r="P1244" s="29"/>
    </row>
    <row r="1245" spans="1:16" s="62" customFormat="1" ht="10.5" customHeight="1">
      <c r="A1245" s="29"/>
      <c r="B1245" s="30"/>
      <c r="C1245" s="31"/>
      <c r="D1245" s="31"/>
      <c r="E1245" s="31"/>
      <c r="F1245" s="98"/>
      <c r="G1245" s="98"/>
      <c r="H1245" s="29"/>
      <c r="I1245" s="31"/>
      <c r="P1245" s="29"/>
    </row>
    <row r="1246" spans="1:16" s="62" customFormat="1" ht="10.5" customHeight="1">
      <c r="A1246" s="29"/>
      <c r="B1246" s="30"/>
      <c r="C1246" s="31"/>
      <c r="D1246" s="31"/>
      <c r="E1246" s="31"/>
      <c r="F1246" s="98"/>
      <c r="G1246" s="98"/>
      <c r="H1246" s="29"/>
      <c r="I1246" s="31"/>
      <c r="P1246" s="29"/>
    </row>
    <row r="1247" spans="1:16" s="62" customFormat="1" ht="10.5" customHeight="1">
      <c r="A1247" s="29"/>
      <c r="B1247" s="30"/>
      <c r="C1247" s="31"/>
      <c r="D1247" s="31"/>
      <c r="E1247" s="31"/>
      <c r="F1247" s="98"/>
      <c r="G1247" s="98"/>
      <c r="H1247" s="29"/>
      <c r="I1247" s="31"/>
      <c r="P1247" s="29"/>
    </row>
    <row r="1248" spans="1:16" s="62" customFormat="1" ht="10.5" customHeight="1">
      <c r="A1248" s="29"/>
      <c r="B1248" s="30"/>
      <c r="C1248" s="31"/>
      <c r="D1248" s="31"/>
      <c r="E1248" s="31"/>
      <c r="F1248" s="98"/>
      <c r="G1248" s="98"/>
      <c r="H1248" s="29"/>
      <c r="I1248" s="31"/>
      <c r="P1248" s="29"/>
    </row>
    <row r="1249" spans="1:16" s="62" customFormat="1" ht="10.5" customHeight="1">
      <c r="A1249" s="29"/>
      <c r="B1249" s="30"/>
      <c r="C1249" s="31"/>
      <c r="D1249" s="31"/>
      <c r="E1249" s="31"/>
      <c r="F1249" s="98"/>
      <c r="G1249" s="98"/>
      <c r="H1249" s="29"/>
      <c r="I1249" s="31"/>
      <c r="P1249" s="29"/>
    </row>
    <row r="1250" spans="1:16" s="62" customFormat="1" ht="10.5" customHeight="1">
      <c r="A1250" s="29"/>
      <c r="B1250" s="30"/>
      <c r="C1250" s="31"/>
      <c r="D1250" s="31"/>
      <c r="E1250" s="31"/>
      <c r="F1250" s="98"/>
      <c r="G1250" s="98"/>
      <c r="H1250" s="29"/>
      <c r="I1250" s="31"/>
      <c r="P1250" s="29"/>
    </row>
    <row r="1251" spans="1:16" s="62" customFormat="1" ht="10.5" customHeight="1">
      <c r="A1251" s="29"/>
      <c r="B1251" s="30"/>
      <c r="C1251" s="31"/>
      <c r="D1251" s="31"/>
      <c r="E1251" s="98"/>
      <c r="F1251" s="98"/>
      <c r="G1251" s="31"/>
      <c r="H1251" s="29"/>
      <c r="I1251" s="31"/>
      <c r="P1251" s="29"/>
    </row>
    <row r="1252" spans="1:16" s="62" customFormat="1" ht="10.5" customHeight="1">
      <c r="A1252" s="29"/>
      <c r="B1252" s="30"/>
      <c r="C1252" s="31"/>
      <c r="D1252" s="31"/>
      <c r="E1252" s="31"/>
      <c r="F1252" s="98"/>
      <c r="G1252" s="98"/>
      <c r="H1252" s="29"/>
      <c r="I1252" s="31"/>
      <c r="P1252" s="29"/>
    </row>
    <row r="1253" spans="1:16" s="62" customFormat="1" ht="10.5" customHeight="1">
      <c r="A1253" s="29"/>
      <c r="B1253" s="30"/>
      <c r="C1253" s="31"/>
      <c r="D1253" s="31"/>
      <c r="E1253" s="31"/>
      <c r="F1253" s="98"/>
      <c r="G1253" s="98"/>
      <c r="H1253" s="29"/>
      <c r="I1253" s="31"/>
      <c r="P1253" s="29"/>
    </row>
    <row r="1254" spans="1:16" s="62" customFormat="1" ht="10.5" customHeight="1">
      <c r="A1254" s="29"/>
      <c r="B1254" s="30"/>
      <c r="C1254" s="31"/>
      <c r="D1254" s="31"/>
      <c r="E1254" s="31"/>
      <c r="F1254" s="98"/>
      <c r="G1254" s="98"/>
      <c r="H1254" s="29"/>
      <c r="I1254" s="31"/>
      <c r="P1254" s="29"/>
    </row>
    <row r="1255" spans="1:16" s="62" customFormat="1" ht="10.5" customHeight="1">
      <c r="A1255" s="29"/>
      <c r="B1255" s="30"/>
      <c r="C1255" s="31"/>
      <c r="D1255" s="31"/>
      <c r="E1255" s="31"/>
      <c r="F1255" s="98"/>
      <c r="G1255" s="98"/>
      <c r="H1255" s="29"/>
      <c r="I1255" s="31"/>
      <c r="P1255" s="29"/>
    </row>
    <row r="1256" spans="1:16" s="62" customFormat="1" ht="10.5" customHeight="1">
      <c r="A1256" s="29"/>
      <c r="B1256" s="30"/>
      <c r="C1256" s="31"/>
      <c r="D1256" s="31"/>
      <c r="E1256" s="31"/>
      <c r="F1256" s="98"/>
      <c r="G1256" s="98"/>
      <c r="H1256" s="29"/>
      <c r="I1256" s="31"/>
      <c r="P1256" s="29"/>
    </row>
    <row r="1257" spans="1:16" s="62" customFormat="1" ht="10.5" customHeight="1">
      <c r="A1257" s="29"/>
      <c r="B1257" s="30"/>
      <c r="C1257" s="31"/>
      <c r="D1257" s="31"/>
      <c r="E1257" s="31"/>
      <c r="F1257" s="98"/>
      <c r="G1257" s="98"/>
      <c r="H1257" s="29"/>
      <c r="I1257" s="31"/>
      <c r="P1257" s="29"/>
    </row>
    <row r="1258" spans="1:16" s="62" customFormat="1" ht="10.5" customHeight="1">
      <c r="A1258" s="29"/>
      <c r="B1258" s="30"/>
      <c r="C1258" s="31"/>
      <c r="D1258" s="31"/>
      <c r="E1258" s="31"/>
      <c r="F1258" s="98"/>
      <c r="G1258" s="98"/>
      <c r="H1258" s="29"/>
      <c r="I1258" s="31"/>
      <c r="P1258" s="29"/>
    </row>
    <row r="1259" spans="1:16" s="62" customFormat="1" ht="10.5" customHeight="1">
      <c r="A1259" s="29"/>
      <c r="B1259" s="30"/>
      <c r="C1259" s="31"/>
      <c r="D1259" s="31"/>
      <c r="E1259" s="31"/>
      <c r="F1259" s="98"/>
      <c r="G1259" s="98"/>
      <c r="H1259" s="29"/>
      <c r="I1259" s="31"/>
      <c r="P1259" s="29"/>
    </row>
    <row r="1260" spans="1:16" s="62" customFormat="1" ht="10.5" customHeight="1">
      <c r="A1260" s="29"/>
      <c r="B1260" s="30"/>
      <c r="C1260" s="31"/>
      <c r="D1260" s="31"/>
      <c r="E1260" s="31"/>
      <c r="F1260" s="98"/>
      <c r="G1260" s="98"/>
      <c r="H1260" s="29"/>
      <c r="I1260" s="31"/>
      <c r="P1260" s="29"/>
    </row>
    <row r="1261" spans="1:16" s="62" customFormat="1" ht="10.5" customHeight="1">
      <c r="A1261" s="29"/>
      <c r="B1261" s="30"/>
      <c r="C1261" s="31"/>
      <c r="D1261" s="31"/>
      <c r="E1261" s="31"/>
      <c r="F1261" s="98"/>
      <c r="G1261" s="98"/>
      <c r="H1261" s="29"/>
      <c r="I1261" s="31"/>
      <c r="P1261" s="29"/>
    </row>
    <row r="1262" spans="1:16" s="62" customFormat="1" ht="10.5" customHeight="1">
      <c r="A1262" s="29"/>
      <c r="B1262" s="30"/>
      <c r="C1262" s="31"/>
      <c r="D1262" s="31"/>
      <c r="E1262" s="31"/>
      <c r="F1262" s="98"/>
      <c r="G1262" s="98"/>
      <c r="H1262" s="29"/>
      <c r="I1262" s="31"/>
      <c r="P1262" s="29"/>
    </row>
    <row r="1263" spans="1:16" s="62" customFormat="1" ht="10.5" customHeight="1">
      <c r="A1263" s="29"/>
      <c r="B1263" s="30"/>
      <c r="C1263" s="31"/>
      <c r="D1263" s="31"/>
      <c r="E1263" s="31"/>
      <c r="F1263" s="98"/>
      <c r="G1263" s="98"/>
      <c r="H1263" s="29"/>
      <c r="I1263" s="31"/>
      <c r="P1263" s="29"/>
    </row>
    <row r="1264" spans="1:16" s="62" customFormat="1" ht="10.5" customHeight="1">
      <c r="A1264" s="29"/>
      <c r="B1264" s="30"/>
      <c r="C1264" s="31"/>
      <c r="D1264" s="31"/>
      <c r="E1264" s="31"/>
      <c r="F1264" s="98"/>
      <c r="G1264" s="98"/>
      <c r="H1264" s="29"/>
      <c r="I1264" s="31"/>
      <c r="P1264" s="29"/>
    </row>
    <row r="1265" spans="1:16" s="62" customFormat="1" ht="10.5" customHeight="1">
      <c r="A1265" s="29"/>
      <c r="B1265" s="30"/>
      <c r="C1265" s="31"/>
      <c r="D1265" s="31"/>
      <c r="E1265" s="31"/>
      <c r="F1265" s="98"/>
      <c r="G1265" s="98"/>
      <c r="H1265" s="29"/>
      <c r="I1265" s="31"/>
      <c r="P1265" s="29"/>
    </row>
    <row r="1266" spans="1:16" s="62" customFormat="1" ht="10.5" customHeight="1">
      <c r="A1266" s="29"/>
      <c r="B1266" s="30"/>
      <c r="C1266" s="31"/>
      <c r="D1266" s="31"/>
      <c r="E1266" s="31"/>
      <c r="F1266" s="98"/>
      <c r="G1266" s="98"/>
      <c r="H1266" s="29"/>
      <c r="I1266" s="31"/>
      <c r="P1266" s="29"/>
    </row>
    <row r="1267" spans="1:16" s="62" customFormat="1" ht="10.5" customHeight="1">
      <c r="A1267" s="29"/>
      <c r="B1267" s="30"/>
      <c r="C1267" s="31"/>
      <c r="D1267" s="31"/>
      <c r="E1267" s="31"/>
      <c r="F1267" s="98"/>
      <c r="G1267" s="98"/>
      <c r="H1267" s="29"/>
      <c r="I1267" s="31"/>
      <c r="P1267" s="29"/>
    </row>
    <row r="1268" spans="1:16" s="62" customFormat="1" ht="10.5" customHeight="1">
      <c r="A1268" s="29"/>
      <c r="B1268" s="30"/>
      <c r="C1268" s="31"/>
      <c r="D1268" s="31"/>
      <c r="E1268" s="31"/>
      <c r="F1268" s="98"/>
      <c r="G1268" s="98"/>
      <c r="H1268" s="29"/>
      <c r="I1268" s="31"/>
      <c r="P1268" s="29"/>
    </row>
    <row r="1269" spans="1:16" s="62" customFormat="1" ht="10.5" customHeight="1">
      <c r="A1269" s="29"/>
      <c r="B1269" s="30"/>
      <c r="C1269" s="31"/>
      <c r="D1269" s="31"/>
      <c r="E1269" s="31"/>
      <c r="F1269" s="98"/>
      <c r="G1269" s="98"/>
      <c r="H1269" s="29"/>
      <c r="I1269" s="31"/>
      <c r="P1269" s="29"/>
    </row>
    <row r="1270" spans="1:16" s="62" customFormat="1" ht="10.5" customHeight="1">
      <c r="A1270" s="29"/>
      <c r="B1270" s="30"/>
      <c r="C1270" s="31"/>
      <c r="D1270" s="31"/>
      <c r="E1270" s="31"/>
      <c r="F1270" s="98"/>
      <c r="G1270" s="98"/>
      <c r="H1270" s="29"/>
      <c r="I1270" s="31"/>
      <c r="P1270" s="29"/>
    </row>
    <row r="1271" spans="1:16" s="62" customFormat="1" ht="10.5" customHeight="1">
      <c r="A1271" s="29"/>
      <c r="B1271" s="30"/>
      <c r="C1271" s="31"/>
      <c r="D1271" s="31"/>
      <c r="E1271" s="31"/>
      <c r="F1271" s="98"/>
      <c r="G1271" s="98"/>
      <c r="H1271" s="29"/>
      <c r="I1271" s="31"/>
      <c r="P1271" s="29"/>
    </row>
    <row r="1272" spans="1:16" s="62" customFormat="1" ht="10.5" customHeight="1">
      <c r="A1272" s="29"/>
      <c r="B1272" s="30"/>
      <c r="C1272" s="31"/>
      <c r="D1272" s="31"/>
      <c r="E1272" s="31"/>
      <c r="F1272" s="98"/>
      <c r="G1272" s="98"/>
      <c r="H1272" s="29"/>
      <c r="I1272" s="31"/>
      <c r="P1272" s="29"/>
    </row>
    <row r="1273" spans="1:16" s="62" customFormat="1" ht="10.5" customHeight="1">
      <c r="A1273" s="29"/>
      <c r="B1273" s="30"/>
      <c r="C1273" s="31"/>
      <c r="D1273" s="31"/>
      <c r="E1273" s="31"/>
      <c r="F1273" s="98"/>
      <c r="G1273" s="98"/>
      <c r="H1273" s="29"/>
      <c r="I1273" s="31"/>
      <c r="P1273" s="29"/>
    </row>
    <row r="1274" spans="1:16" s="62" customFormat="1" ht="10.5" customHeight="1">
      <c r="A1274" s="29"/>
      <c r="B1274" s="30"/>
      <c r="C1274" s="31"/>
      <c r="D1274" s="31"/>
      <c r="E1274" s="31"/>
      <c r="F1274" s="98"/>
      <c r="G1274" s="98"/>
      <c r="H1274" s="29"/>
      <c r="I1274" s="31"/>
      <c r="P1274" s="29"/>
    </row>
    <row r="1275" spans="1:16" s="62" customFormat="1" ht="10.5" customHeight="1">
      <c r="A1275" s="29"/>
      <c r="B1275" s="30"/>
      <c r="C1275" s="31"/>
      <c r="D1275" s="31"/>
      <c r="E1275" s="31"/>
      <c r="F1275" s="98"/>
      <c r="G1275" s="98"/>
      <c r="H1275" s="29"/>
      <c r="I1275" s="31"/>
      <c r="P1275" s="29"/>
    </row>
    <row r="1276" spans="1:16" s="62" customFormat="1" ht="10.5" customHeight="1">
      <c r="A1276" s="29"/>
      <c r="B1276" s="30"/>
      <c r="C1276" s="31"/>
      <c r="D1276" s="31"/>
      <c r="E1276" s="31"/>
      <c r="F1276" s="98"/>
      <c r="G1276" s="98"/>
      <c r="H1276" s="29"/>
      <c r="I1276" s="31"/>
      <c r="P1276" s="29"/>
    </row>
    <row r="1277" spans="1:16" s="62" customFormat="1" ht="10.5" customHeight="1">
      <c r="A1277" s="29"/>
      <c r="B1277" s="30"/>
      <c r="C1277" s="31"/>
      <c r="D1277" s="31"/>
      <c r="E1277" s="31"/>
      <c r="F1277" s="98"/>
      <c r="G1277" s="98"/>
      <c r="H1277" s="29"/>
      <c r="I1277" s="31"/>
      <c r="P1277" s="29"/>
    </row>
    <row r="1278" spans="1:16" s="62" customFormat="1" ht="10.5" customHeight="1">
      <c r="A1278" s="29"/>
      <c r="B1278" s="30"/>
      <c r="C1278" s="31"/>
      <c r="D1278" s="31"/>
      <c r="E1278" s="31"/>
      <c r="F1278" s="98"/>
      <c r="G1278" s="98"/>
      <c r="H1278" s="29"/>
      <c r="I1278" s="31"/>
      <c r="P1278" s="29"/>
    </row>
    <row r="1279" spans="1:16" s="62" customFormat="1" ht="10.5" customHeight="1">
      <c r="A1279" s="29"/>
      <c r="B1279" s="30"/>
      <c r="C1279" s="31"/>
      <c r="D1279" s="31"/>
      <c r="E1279" s="31"/>
      <c r="F1279" s="98"/>
      <c r="G1279" s="98"/>
      <c r="H1279" s="29"/>
      <c r="I1279" s="31"/>
      <c r="P1279" s="29"/>
    </row>
    <row r="1280" spans="1:16" s="62" customFormat="1" ht="10.5" customHeight="1">
      <c r="A1280" s="29"/>
      <c r="B1280" s="30"/>
      <c r="C1280" s="31"/>
      <c r="D1280" s="31"/>
      <c r="E1280" s="31"/>
      <c r="F1280" s="98"/>
      <c r="G1280" s="98"/>
      <c r="H1280" s="29"/>
      <c r="I1280" s="31"/>
      <c r="P1280" s="29"/>
    </row>
    <row r="1281" spans="1:16" s="62" customFormat="1" ht="10.5" customHeight="1">
      <c r="A1281" s="29"/>
      <c r="B1281" s="30"/>
      <c r="C1281" s="31"/>
      <c r="D1281" s="31"/>
      <c r="E1281" s="31"/>
      <c r="F1281" s="98"/>
      <c r="G1281" s="98"/>
      <c r="H1281" s="29"/>
      <c r="I1281" s="31"/>
      <c r="P1281" s="29"/>
    </row>
    <row r="1282" spans="1:16" s="62" customFormat="1" ht="10.5" customHeight="1">
      <c r="A1282" s="29"/>
      <c r="B1282" s="30"/>
      <c r="C1282" s="31"/>
      <c r="D1282" s="31"/>
      <c r="E1282" s="31"/>
      <c r="F1282" s="98"/>
      <c r="G1282" s="98"/>
      <c r="H1282" s="29"/>
      <c r="I1282" s="31"/>
      <c r="P1282" s="29"/>
    </row>
    <row r="1283" spans="1:16" s="62" customFormat="1" ht="10.5" customHeight="1">
      <c r="A1283" s="29"/>
      <c r="B1283" s="30"/>
      <c r="C1283" s="31"/>
      <c r="D1283" s="31"/>
      <c r="E1283" s="31"/>
      <c r="F1283" s="98"/>
      <c r="G1283" s="98"/>
      <c r="H1283" s="29"/>
      <c r="I1283" s="31"/>
      <c r="P1283" s="29"/>
    </row>
    <row r="1284" spans="1:16" s="62" customFormat="1" ht="10.5" customHeight="1">
      <c r="A1284" s="29"/>
      <c r="B1284" s="30"/>
      <c r="C1284" s="31"/>
      <c r="D1284" s="31"/>
      <c r="E1284" s="31"/>
      <c r="F1284" s="98"/>
      <c r="G1284" s="98"/>
      <c r="H1284" s="29"/>
      <c r="I1284" s="31"/>
      <c r="P1284" s="29"/>
    </row>
    <row r="1285" spans="1:16" s="62" customFormat="1" ht="10.5" customHeight="1">
      <c r="A1285" s="29"/>
      <c r="B1285" s="30"/>
      <c r="C1285" s="31"/>
      <c r="D1285" s="31"/>
      <c r="E1285" s="31"/>
      <c r="F1285" s="98"/>
      <c r="G1285" s="98"/>
      <c r="H1285" s="29"/>
      <c r="I1285" s="31"/>
      <c r="P1285" s="29"/>
    </row>
    <row r="1286" spans="1:16" s="62" customFormat="1" ht="10.5" customHeight="1">
      <c r="A1286" s="29"/>
      <c r="B1286" s="30"/>
      <c r="C1286" s="31"/>
      <c r="D1286" s="31"/>
      <c r="E1286" s="31"/>
      <c r="F1286" s="98"/>
      <c r="G1286" s="98"/>
      <c r="H1286" s="29"/>
      <c r="I1286" s="31"/>
      <c r="P1286" s="29"/>
    </row>
    <row r="1287" spans="1:16" s="62" customFormat="1" ht="10.5" customHeight="1">
      <c r="A1287" s="29"/>
      <c r="B1287" s="30"/>
      <c r="C1287" s="31"/>
      <c r="D1287" s="31"/>
      <c r="E1287" s="31"/>
      <c r="F1287" s="98"/>
      <c r="G1287" s="98"/>
      <c r="H1287" s="29"/>
      <c r="I1287" s="31"/>
      <c r="P1287" s="29"/>
    </row>
    <row r="1288" spans="1:16" s="62" customFormat="1" ht="10.5" customHeight="1">
      <c r="A1288" s="29"/>
      <c r="B1288" s="30"/>
      <c r="C1288" s="31"/>
      <c r="D1288" s="31"/>
      <c r="E1288" s="31"/>
      <c r="F1288" s="98"/>
      <c r="G1288" s="98"/>
      <c r="H1288" s="29"/>
      <c r="I1288" s="31"/>
      <c r="P1288" s="29"/>
    </row>
    <row r="1289" spans="1:16" s="62" customFormat="1" ht="10.5" customHeight="1">
      <c r="A1289" s="29"/>
      <c r="B1289" s="30"/>
      <c r="C1289" s="31"/>
      <c r="D1289" s="31"/>
      <c r="E1289" s="31"/>
      <c r="F1289" s="98"/>
      <c r="G1289" s="98"/>
      <c r="H1289" s="29"/>
      <c r="I1289" s="31"/>
      <c r="P1289" s="29"/>
    </row>
    <row r="1290" spans="1:16" s="62" customFormat="1" ht="10.5" customHeight="1">
      <c r="A1290" s="29"/>
      <c r="B1290" s="30"/>
      <c r="C1290" s="31"/>
      <c r="D1290" s="31"/>
      <c r="E1290" s="31"/>
      <c r="F1290" s="98"/>
      <c r="G1290" s="98"/>
      <c r="H1290" s="29"/>
      <c r="I1290" s="31"/>
      <c r="P1290" s="29"/>
    </row>
    <row r="1291" spans="1:16" s="62" customFormat="1" ht="10.5" customHeight="1">
      <c r="A1291" s="29"/>
      <c r="B1291" s="30"/>
      <c r="C1291" s="31"/>
      <c r="D1291" s="31"/>
      <c r="E1291" s="31"/>
      <c r="F1291" s="98"/>
      <c r="G1291" s="98"/>
      <c r="H1291" s="29"/>
      <c r="I1291" s="31"/>
      <c r="P1291" s="29"/>
    </row>
    <row r="1292" spans="1:16" s="62" customFormat="1" ht="10.5" customHeight="1">
      <c r="A1292" s="29"/>
      <c r="B1292" s="30"/>
      <c r="C1292" s="31"/>
      <c r="D1292" s="31"/>
      <c r="E1292" s="31"/>
      <c r="F1292" s="98"/>
      <c r="G1292" s="98"/>
      <c r="H1292" s="29"/>
      <c r="I1292" s="31"/>
      <c r="P1292" s="29"/>
    </row>
    <row r="1293" spans="1:16" s="62" customFormat="1" ht="10.5" customHeight="1">
      <c r="A1293" s="29"/>
      <c r="B1293" s="30"/>
      <c r="C1293" s="31"/>
      <c r="D1293" s="31"/>
      <c r="E1293" s="31"/>
      <c r="F1293" s="98"/>
      <c r="G1293" s="98"/>
      <c r="H1293" s="29"/>
      <c r="I1293" s="31"/>
      <c r="P1293" s="29"/>
    </row>
    <row r="1294" spans="1:16" s="62" customFormat="1" ht="10.5" customHeight="1">
      <c r="A1294" s="29"/>
      <c r="B1294" s="30"/>
      <c r="C1294" s="31"/>
      <c r="D1294" s="31"/>
      <c r="E1294" s="31"/>
      <c r="F1294" s="98"/>
      <c r="G1294" s="98"/>
      <c r="H1294" s="29"/>
      <c r="I1294" s="31"/>
      <c r="P1294" s="29"/>
    </row>
    <row r="1295" spans="1:16" s="62" customFormat="1" ht="10.5" customHeight="1">
      <c r="A1295" s="29"/>
      <c r="B1295" s="30"/>
      <c r="C1295" s="31"/>
      <c r="D1295" s="31"/>
      <c r="E1295" s="31"/>
      <c r="F1295" s="98"/>
      <c r="G1295" s="98"/>
      <c r="H1295" s="29"/>
      <c r="I1295" s="31"/>
      <c r="P1295" s="29"/>
    </row>
    <row r="1296" spans="1:16" s="62" customFormat="1" ht="10.5" customHeight="1">
      <c r="A1296" s="29"/>
      <c r="B1296" s="30"/>
      <c r="C1296" s="31"/>
      <c r="D1296" s="31"/>
      <c r="E1296" s="31"/>
      <c r="F1296" s="98"/>
      <c r="G1296" s="98"/>
      <c r="H1296" s="29"/>
      <c r="I1296" s="31"/>
      <c r="P1296" s="29"/>
    </row>
    <row r="1297" spans="1:16" s="62" customFormat="1" ht="10.5" customHeight="1">
      <c r="A1297" s="29"/>
      <c r="B1297" s="30"/>
      <c r="C1297" s="31"/>
      <c r="D1297" s="31"/>
      <c r="E1297" s="31"/>
      <c r="F1297" s="98"/>
      <c r="G1297" s="98"/>
      <c r="H1297" s="29"/>
      <c r="I1297" s="31"/>
      <c r="P1297" s="29"/>
    </row>
    <row r="1298" spans="1:16" s="62" customFormat="1" ht="10.5" customHeight="1">
      <c r="A1298" s="29"/>
      <c r="B1298" s="30"/>
      <c r="C1298" s="31"/>
      <c r="D1298" s="31"/>
      <c r="E1298" s="31"/>
      <c r="F1298" s="98"/>
      <c r="G1298" s="98"/>
      <c r="H1298" s="29"/>
      <c r="I1298" s="31"/>
      <c r="P1298" s="29"/>
    </row>
    <row r="1299" spans="1:16" s="62" customFormat="1" ht="10.5" customHeight="1">
      <c r="A1299" s="29"/>
      <c r="B1299" s="30"/>
      <c r="C1299" s="31"/>
      <c r="D1299" s="31"/>
      <c r="E1299" s="31"/>
      <c r="F1299" s="98"/>
      <c r="G1299" s="98"/>
      <c r="H1299" s="29"/>
      <c r="I1299" s="31"/>
      <c r="P1299" s="29"/>
    </row>
    <row r="1300" spans="1:16" s="62" customFormat="1" ht="10.5" customHeight="1">
      <c r="A1300" s="29"/>
      <c r="B1300" s="30"/>
      <c r="C1300" s="31"/>
      <c r="D1300" s="31"/>
      <c r="E1300" s="31"/>
      <c r="F1300" s="98"/>
      <c r="G1300" s="98"/>
      <c r="H1300" s="29"/>
      <c r="I1300" s="31"/>
      <c r="P1300" s="29"/>
    </row>
    <row r="1301" spans="1:16" s="62" customFormat="1" ht="10.5" customHeight="1">
      <c r="A1301" s="29"/>
      <c r="B1301" s="30"/>
      <c r="C1301" s="31"/>
      <c r="D1301" s="31"/>
      <c r="E1301" s="31"/>
      <c r="F1301" s="98"/>
      <c r="G1301" s="98"/>
      <c r="H1301" s="29"/>
      <c r="I1301" s="31"/>
      <c r="P1301" s="29"/>
    </row>
    <row r="1302" spans="1:16" s="62" customFormat="1" ht="10.5" customHeight="1">
      <c r="A1302" s="29"/>
      <c r="B1302" s="30"/>
      <c r="C1302" s="31"/>
      <c r="D1302" s="31"/>
      <c r="E1302" s="31"/>
      <c r="F1302" s="98"/>
      <c r="G1302" s="98"/>
      <c r="H1302" s="29"/>
      <c r="I1302" s="31"/>
      <c r="P1302" s="29"/>
    </row>
    <row r="1303" spans="1:16" s="62" customFormat="1" ht="10.5" customHeight="1">
      <c r="A1303" s="29"/>
      <c r="B1303" s="30"/>
      <c r="C1303" s="31"/>
      <c r="D1303" s="31"/>
      <c r="E1303" s="31"/>
      <c r="F1303" s="98"/>
      <c r="G1303" s="98"/>
      <c r="H1303" s="29"/>
      <c r="I1303" s="31"/>
      <c r="P1303" s="29"/>
    </row>
    <row r="1304" spans="1:16" s="62" customFormat="1" ht="10.5" customHeight="1">
      <c r="A1304" s="29"/>
      <c r="B1304" s="30"/>
      <c r="C1304" s="31"/>
      <c r="D1304" s="31"/>
      <c r="E1304" s="31"/>
      <c r="F1304" s="98"/>
      <c r="G1304" s="98"/>
      <c r="H1304" s="29"/>
      <c r="I1304" s="31"/>
      <c r="P1304" s="29"/>
    </row>
    <row r="1305" spans="1:16" s="62" customFormat="1" ht="10.5" customHeight="1">
      <c r="A1305" s="29"/>
      <c r="B1305" s="30"/>
      <c r="C1305" s="31"/>
      <c r="D1305" s="31"/>
      <c r="E1305" s="31"/>
      <c r="F1305" s="98"/>
      <c r="G1305" s="98"/>
      <c r="H1305" s="29"/>
      <c r="I1305" s="31"/>
      <c r="P1305" s="29"/>
    </row>
    <row r="1306" spans="1:16" s="62" customFormat="1" ht="10.5" customHeight="1">
      <c r="A1306" s="29"/>
      <c r="B1306" s="30"/>
      <c r="C1306" s="31"/>
      <c r="D1306" s="31"/>
      <c r="E1306" s="31"/>
      <c r="F1306" s="98"/>
      <c r="G1306" s="98"/>
      <c r="H1306" s="29"/>
      <c r="I1306" s="31"/>
      <c r="P1306" s="29"/>
    </row>
    <row r="1307" spans="1:16" s="62" customFormat="1" ht="10.5" customHeight="1">
      <c r="A1307" s="29"/>
      <c r="B1307" s="30"/>
      <c r="C1307" s="31"/>
      <c r="D1307" s="31"/>
      <c r="E1307" s="31"/>
      <c r="F1307" s="98"/>
      <c r="G1307" s="98"/>
      <c r="H1307" s="29"/>
      <c r="I1307" s="31"/>
      <c r="P1307" s="29"/>
    </row>
    <row r="1308" spans="1:16" s="62" customFormat="1" ht="10.5" customHeight="1">
      <c r="A1308" s="29"/>
      <c r="B1308" s="30"/>
      <c r="C1308" s="31"/>
      <c r="D1308" s="31"/>
      <c r="E1308" s="31"/>
      <c r="F1308" s="98"/>
      <c r="G1308" s="98"/>
      <c r="H1308" s="29"/>
      <c r="I1308" s="31"/>
      <c r="P1308" s="29"/>
    </row>
    <row r="1309" spans="1:16" s="62" customFormat="1" ht="10.5" customHeight="1">
      <c r="A1309" s="29"/>
      <c r="B1309" s="30"/>
      <c r="C1309" s="31"/>
      <c r="D1309" s="31"/>
      <c r="E1309" s="31"/>
      <c r="F1309" s="98"/>
      <c r="G1309" s="98"/>
      <c r="H1309" s="29"/>
      <c r="I1309" s="31"/>
      <c r="P1309" s="29"/>
    </row>
    <row r="1310" spans="1:16" s="62" customFormat="1" ht="10.5" customHeight="1">
      <c r="A1310" s="29"/>
      <c r="B1310" s="30"/>
      <c r="C1310" s="31"/>
      <c r="D1310" s="31"/>
      <c r="E1310" s="31"/>
      <c r="F1310" s="98"/>
      <c r="G1310" s="98"/>
      <c r="H1310" s="29"/>
      <c r="I1310" s="31"/>
      <c r="P1310" s="29"/>
    </row>
    <row r="1311" spans="1:16" s="62" customFormat="1" ht="10.5" customHeight="1">
      <c r="A1311" s="29"/>
      <c r="B1311" s="30"/>
      <c r="C1311" s="31"/>
      <c r="D1311" s="31"/>
      <c r="E1311" s="31"/>
      <c r="F1311" s="98"/>
      <c r="G1311" s="98"/>
      <c r="H1311" s="29"/>
      <c r="I1311" s="31"/>
      <c r="P1311" s="29"/>
    </row>
    <row r="1312" spans="1:16" s="62" customFormat="1" ht="10.5" customHeight="1">
      <c r="A1312" s="29"/>
      <c r="B1312" s="30"/>
      <c r="C1312" s="31"/>
      <c r="D1312" s="31"/>
      <c r="E1312" s="31"/>
      <c r="F1312" s="98"/>
      <c r="G1312" s="98"/>
      <c r="H1312" s="29"/>
      <c r="I1312" s="31"/>
      <c r="P1312" s="29"/>
    </row>
    <row r="1313" spans="1:16" s="62" customFormat="1" ht="10.5" customHeight="1">
      <c r="A1313" s="29"/>
      <c r="B1313" s="30"/>
      <c r="C1313" s="31"/>
      <c r="D1313" s="31"/>
      <c r="E1313" s="31"/>
      <c r="F1313" s="98"/>
      <c r="G1313" s="98"/>
      <c r="H1313" s="29"/>
      <c r="I1313" s="31"/>
      <c r="P1313" s="29"/>
    </row>
    <row r="1314" spans="1:16" s="62" customFormat="1" ht="10.5" customHeight="1">
      <c r="A1314" s="29"/>
      <c r="B1314" s="30"/>
      <c r="C1314" s="31"/>
      <c r="D1314" s="31"/>
      <c r="E1314" s="31"/>
      <c r="F1314" s="98"/>
      <c r="G1314" s="98"/>
      <c r="H1314" s="29"/>
      <c r="I1314" s="31"/>
      <c r="P1314" s="29"/>
    </row>
    <row r="1315" spans="1:16" s="62" customFormat="1" ht="10.5" customHeight="1">
      <c r="A1315" s="29"/>
      <c r="B1315" s="30"/>
      <c r="C1315" s="31"/>
      <c r="D1315" s="31"/>
      <c r="E1315" s="31"/>
      <c r="F1315" s="98"/>
      <c r="G1315" s="98"/>
      <c r="H1315" s="29"/>
      <c r="I1315" s="31"/>
      <c r="P1315" s="29"/>
    </row>
    <row r="1316" spans="1:16" s="62" customFormat="1" ht="10.5" customHeight="1">
      <c r="A1316" s="29"/>
      <c r="B1316" s="30"/>
      <c r="C1316" s="31"/>
      <c r="D1316" s="31"/>
      <c r="E1316" s="31"/>
      <c r="F1316" s="98"/>
      <c r="G1316" s="98"/>
      <c r="H1316" s="29"/>
      <c r="I1316" s="31"/>
      <c r="P1316" s="29"/>
    </row>
    <row r="1317" spans="1:16" s="62" customFormat="1" ht="10.5" customHeight="1">
      <c r="A1317" s="29"/>
      <c r="B1317" s="30"/>
      <c r="C1317" s="31"/>
      <c r="D1317" s="31"/>
      <c r="E1317" s="31"/>
      <c r="F1317" s="98"/>
      <c r="G1317" s="98"/>
      <c r="H1317" s="29"/>
      <c r="I1317" s="31"/>
      <c r="P1317" s="29"/>
    </row>
    <row r="1318" spans="1:16" s="62" customFormat="1" ht="10.5" customHeight="1">
      <c r="A1318" s="29"/>
      <c r="B1318" s="30"/>
      <c r="C1318" s="31"/>
      <c r="D1318" s="31"/>
      <c r="E1318" s="31"/>
      <c r="F1318" s="98"/>
      <c r="G1318" s="98"/>
      <c r="H1318" s="29"/>
      <c r="I1318" s="31"/>
      <c r="P1318" s="29"/>
    </row>
    <row r="1319" spans="1:16" s="62" customFormat="1" ht="10.5" customHeight="1">
      <c r="A1319" s="29"/>
      <c r="B1319" s="30"/>
      <c r="C1319" s="31"/>
      <c r="D1319" s="31"/>
      <c r="E1319" s="31"/>
      <c r="F1319" s="98"/>
      <c r="G1319" s="98"/>
      <c r="H1319" s="29"/>
      <c r="I1319" s="31"/>
      <c r="P1319" s="29"/>
    </row>
    <row r="1320" spans="1:16" s="62" customFormat="1" ht="10.5" customHeight="1">
      <c r="A1320" s="29"/>
      <c r="B1320" s="30"/>
      <c r="C1320" s="31"/>
      <c r="D1320" s="31"/>
      <c r="E1320" s="31"/>
      <c r="F1320" s="98"/>
      <c r="G1320" s="98"/>
      <c r="H1320" s="29"/>
      <c r="I1320" s="31"/>
      <c r="P1320" s="29"/>
    </row>
    <row r="1321" spans="1:16" s="62" customFormat="1" ht="10.5" customHeight="1">
      <c r="A1321" s="29"/>
      <c r="B1321" s="30"/>
      <c r="C1321" s="31"/>
      <c r="D1321" s="31"/>
      <c r="E1321" s="31"/>
      <c r="F1321" s="98"/>
      <c r="G1321" s="98"/>
      <c r="H1321" s="29"/>
      <c r="I1321" s="31"/>
      <c r="P1321" s="29"/>
    </row>
    <row r="1322" spans="1:16" s="62" customFormat="1" ht="10.5" customHeight="1">
      <c r="A1322" s="29"/>
      <c r="B1322" s="30"/>
      <c r="C1322" s="31"/>
      <c r="D1322" s="31"/>
      <c r="E1322" s="31"/>
      <c r="F1322" s="98"/>
      <c r="G1322" s="98"/>
      <c r="H1322" s="29"/>
      <c r="I1322" s="31"/>
      <c r="P1322" s="29"/>
    </row>
    <row r="1323" spans="1:16" s="62" customFormat="1" ht="10.5" customHeight="1">
      <c r="A1323" s="29"/>
      <c r="B1323" s="30"/>
      <c r="C1323" s="31"/>
      <c r="D1323" s="31"/>
      <c r="E1323" s="31"/>
      <c r="F1323" s="98"/>
      <c r="G1323" s="98"/>
      <c r="H1323" s="29"/>
      <c r="I1323" s="31"/>
      <c r="P1323" s="29"/>
    </row>
    <row r="1324" spans="1:16" s="62" customFormat="1" ht="10.5" customHeight="1">
      <c r="A1324" s="29"/>
      <c r="B1324" s="30"/>
      <c r="C1324" s="31"/>
      <c r="D1324" s="31"/>
      <c r="E1324" s="31"/>
      <c r="F1324" s="98"/>
      <c r="G1324" s="98"/>
      <c r="H1324" s="29"/>
      <c r="I1324" s="31"/>
      <c r="P1324" s="29"/>
    </row>
    <row r="1325" spans="1:16" s="62" customFormat="1" ht="10.5" customHeight="1">
      <c r="A1325" s="29"/>
      <c r="B1325" s="30"/>
      <c r="C1325" s="31"/>
      <c r="D1325" s="31"/>
      <c r="E1325" s="31"/>
      <c r="F1325" s="98"/>
      <c r="G1325" s="98"/>
      <c r="H1325" s="29"/>
      <c r="I1325" s="31"/>
      <c r="P1325" s="29"/>
    </row>
    <row r="1326" spans="1:16" s="62" customFormat="1" ht="10.5" customHeight="1">
      <c r="A1326" s="29"/>
      <c r="B1326" s="30"/>
      <c r="C1326" s="31"/>
      <c r="D1326" s="31"/>
      <c r="E1326" s="31"/>
      <c r="F1326" s="98"/>
      <c r="G1326" s="98"/>
      <c r="H1326" s="29"/>
      <c r="I1326" s="31"/>
      <c r="P1326" s="29"/>
    </row>
    <row r="1327" spans="1:16" s="62" customFormat="1" ht="10.5" customHeight="1">
      <c r="A1327" s="29"/>
      <c r="B1327" s="30"/>
      <c r="C1327" s="31"/>
      <c r="D1327" s="31"/>
      <c r="E1327" s="31"/>
      <c r="F1327" s="98"/>
      <c r="G1327" s="98"/>
      <c r="H1327" s="29"/>
      <c r="I1327" s="31"/>
      <c r="P1327" s="29"/>
    </row>
    <row r="1328" spans="1:16" s="62" customFormat="1" ht="10.5" customHeight="1">
      <c r="A1328" s="29"/>
      <c r="B1328" s="30"/>
      <c r="C1328" s="31"/>
      <c r="D1328" s="31"/>
      <c r="E1328" s="31"/>
      <c r="F1328" s="98"/>
      <c r="G1328" s="98"/>
      <c r="H1328" s="29"/>
      <c r="I1328" s="31"/>
      <c r="P1328" s="29"/>
    </row>
    <row r="1329" spans="1:16" s="62" customFormat="1" ht="10.5" customHeight="1">
      <c r="A1329" s="29"/>
      <c r="B1329" s="30"/>
      <c r="C1329" s="31"/>
      <c r="D1329" s="31"/>
      <c r="E1329" s="31"/>
      <c r="F1329" s="98"/>
      <c r="G1329" s="98"/>
      <c r="H1329" s="29"/>
      <c r="I1329" s="31"/>
      <c r="P1329" s="29"/>
    </row>
    <row r="1330" spans="1:16" s="62" customFormat="1" ht="10.5" customHeight="1">
      <c r="A1330" s="29"/>
      <c r="B1330" s="30"/>
      <c r="C1330" s="31"/>
      <c r="D1330" s="31"/>
      <c r="E1330" s="31"/>
      <c r="F1330" s="98"/>
      <c r="G1330" s="98"/>
      <c r="H1330" s="29"/>
      <c r="I1330" s="31"/>
      <c r="P1330" s="29"/>
    </row>
    <row r="1331" spans="1:16" s="62" customFormat="1" ht="10.5" customHeight="1">
      <c r="A1331" s="29"/>
      <c r="B1331" s="30"/>
      <c r="C1331" s="31"/>
      <c r="D1331" s="31"/>
      <c r="E1331" s="31"/>
      <c r="F1331" s="98"/>
      <c r="G1331" s="98"/>
      <c r="H1331" s="29"/>
      <c r="I1331" s="31"/>
      <c r="P1331" s="29"/>
    </row>
    <row r="1332" spans="1:16" s="62" customFormat="1" ht="10.5" customHeight="1">
      <c r="A1332" s="29"/>
      <c r="B1332" s="30"/>
      <c r="C1332" s="31"/>
      <c r="D1332" s="31"/>
      <c r="E1332" s="31"/>
      <c r="F1332" s="98"/>
      <c r="G1332" s="98"/>
      <c r="H1332" s="29"/>
      <c r="I1332" s="31"/>
      <c r="P1332" s="29"/>
    </row>
    <row r="1333" spans="1:16" s="62" customFormat="1" ht="10.5" customHeight="1">
      <c r="A1333" s="29"/>
      <c r="B1333" s="30"/>
      <c r="C1333" s="31"/>
      <c r="D1333" s="31"/>
      <c r="E1333" s="31"/>
      <c r="F1333" s="98"/>
      <c r="G1333" s="98"/>
      <c r="H1333" s="29"/>
      <c r="I1333" s="31"/>
      <c r="P1333" s="29"/>
    </row>
    <row r="1334" spans="1:16" s="62" customFormat="1" ht="10.5" customHeight="1">
      <c r="A1334" s="29"/>
      <c r="B1334" s="30"/>
      <c r="C1334" s="31"/>
      <c r="D1334" s="31"/>
      <c r="E1334" s="31"/>
      <c r="F1334" s="98"/>
      <c r="G1334" s="98"/>
      <c r="H1334" s="29"/>
      <c r="I1334" s="31"/>
      <c r="P1334" s="29"/>
    </row>
    <row r="1335" spans="1:16" s="62" customFormat="1" ht="10.5" customHeight="1">
      <c r="A1335" s="29"/>
      <c r="B1335" s="30"/>
      <c r="C1335" s="31"/>
      <c r="D1335" s="31"/>
      <c r="E1335" s="31"/>
      <c r="F1335" s="98"/>
      <c r="G1335" s="98"/>
      <c r="H1335" s="29"/>
      <c r="I1335" s="31"/>
      <c r="P1335" s="29"/>
    </row>
    <row r="1336" spans="1:16" s="62" customFormat="1" ht="10.5" customHeight="1">
      <c r="A1336" s="29"/>
      <c r="B1336" s="30"/>
      <c r="C1336" s="31"/>
      <c r="D1336" s="31"/>
      <c r="E1336" s="31"/>
      <c r="F1336" s="98"/>
      <c r="G1336" s="98"/>
      <c r="H1336" s="29"/>
      <c r="I1336" s="31"/>
      <c r="P1336" s="29"/>
    </row>
    <row r="1337" spans="1:16" s="62" customFormat="1" ht="10.5" customHeight="1">
      <c r="A1337" s="29"/>
      <c r="B1337" s="30"/>
      <c r="C1337" s="31"/>
      <c r="D1337" s="31"/>
      <c r="E1337" s="31"/>
      <c r="F1337" s="98"/>
      <c r="G1337" s="98"/>
      <c r="H1337" s="29"/>
      <c r="I1337" s="31"/>
      <c r="P1337" s="29"/>
    </row>
    <row r="1338" spans="1:16" s="62" customFormat="1" ht="10.5" customHeight="1">
      <c r="A1338" s="29"/>
      <c r="B1338" s="30"/>
      <c r="C1338" s="31"/>
      <c r="D1338" s="31"/>
      <c r="E1338" s="31"/>
      <c r="F1338" s="98"/>
      <c r="G1338" s="98"/>
      <c r="H1338" s="29"/>
      <c r="I1338" s="31"/>
      <c r="P1338" s="29"/>
    </row>
    <row r="1339" spans="1:16" s="62" customFormat="1" ht="10.5" customHeight="1">
      <c r="A1339" s="29"/>
      <c r="B1339" s="30"/>
      <c r="C1339" s="31"/>
      <c r="D1339" s="31"/>
      <c r="E1339" s="31"/>
      <c r="F1339" s="98"/>
      <c r="G1339" s="98"/>
      <c r="H1339" s="29"/>
      <c r="I1339" s="31"/>
      <c r="P1339" s="29"/>
    </row>
    <row r="1340" spans="1:16" s="62" customFormat="1" ht="10.5" customHeight="1">
      <c r="A1340" s="29"/>
      <c r="B1340" s="30"/>
      <c r="C1340" s="31"/>
      <c r="D1340" s="31"/>
      <c r="E1340" s="31"/>
      <c r="F1340" s="98"/>
      <c r="G1340" s="98"/>
      <c r="H1340" s="29"/>
      <c r="I1340" s="31"/>
      <c r="P1340" s="29"/>
    </row>
    <row r="1341" spans="1:16" s="62" customFormat="1" ht="10.5" customHeight="1">
      <c r="A1341" s="29"/>
      <c r="B1341" s="30"/>
      <c r="C1341" s="31"/>
      <c r="D1341" s="31"/>
      <c r="E1341" s="31"/>
      <c r="F1341" s="98"/>
      <c r="G1341" s="98"/>
      <c r="H1341" s="29"/>
      <c r="I1341" s="31"/>
      <c r="P1341" s="29"/>
    </row>
    <row r="1342" spans="1:16" s="62" customFormat="1" ht="10.5" customHeight="1">
      <c r="A1342" s="29"/>
      <c r="B1342" s="30"/>
      <c r="C1342" s="31"/>
      <c r="D1342" s="31"/>
      <c r="E1342" s="31"/>
      <c r="F1342" s="98"/>
      <c r="G1342" s="98"/>
      <c r="H1342" s="29"/>
      <c r="I1342" s="31"/>
      <c r="P1342" s="29"/>
    </row>
    <row r="1343" spans="1:16" s="62" customFormat="1" ht="10.5" customHeight="1">
      <c r="A1343" s="29"/>
      <c r="B1343" s="30"/>
      <c r="C1343" s="31"/>
      <c r="D1343" s="31"/>
      <c r="E1343" s="31"/>
      <c r="F1343" s="98"/>
      <c r="G1343" s="98"/>
      <c r="H1343" s="29"/>
      <c r="I1343" s="31"/>
      <c r="P1343" s="29"/>
    </row>
    <row r="1344" spans="1:16" s="62" customFormat="1" ht="10.5" customHeight="1">
      <c r="A1344" s="29"/>
      <c r="B1344" s="30"/>
      <c r="C1344" s="31"/>
      <c r="D1344" s="31"/>
      <c r="E1344" s="31"/>
      <c r="F1344" s="98"/>
      <c r="G1344" s="98"/>
      <c r="H1344" s="29"/>
      <c r="I1344" s="31"/>
      <c r="P1344" s="29"/>
    </row>
    <row r="1345" spans="1:16" s="62" customFormat="1" ht="10.5" customHeight="1">
      <c r="A1345" s="29"/>
      <c r="B1345" s="30"/>
      <c r="C1345" s="31"/>
      <c r="D1345" s="31"/>
      <c r="E1345" s="31"/>
      <c r="F1345" s="98"/>
      <c r="G1345" s="98"/>
      <c r="H1345" s="29"/>
      <c r="I1345" s="31"/>
      <c r="P1345" s="29"/>
    </row>
    <row r="1346" spans="1:16" s="62" customFormat="1" ht="10.5" customHeight="1">
      <c r="A1346" s="29"/>
      <c r="B1346" s="30"/>
      <c r="C1346" s="31"/>
      <c r="D1346" s="31"/>
      <c r="E1346" s="31"/>
      <c r="F1346" s="98"/>
      <c r="G1346" s="98"/>
      <c r="H1346" s="29"/>
      <c r="I1346" s="31"/>
      <c r="P1346" s="29"/>
    </row>
    <row r="1347" spans="1:16" s="62" customFormat="1" ht="10.5" customHeight="1">
      <c r="A1347" s="29"/>
      <c r="B1347" s="30"/>
      <c r="C1347" s="31"/>
      <c r="D1347" s="31"/>
      <c r="E1347" s="31"/>
      <c r="F1347" s="98"/>
      <c r="G1347" s="98"/>
      <c r="H1347" s="29"/>
      <c r="I1347" s="31"/>
      <c r="P1347" s="29"/>
    </row>
    <row r="1348" spans="1:16" s="62" customFormat="1" ht="10.5" customHeight="1">
      <c r="A1348" s="29"/>
      <c r="B1348" s="30"/>
      <c r="C1348" s="31"/>
      <c r="D1348" s="31"/>
      <c r="E1348" s="31"/>
      <c r="F1348" s="98"/>
      <c r="G1348" s="98"/>
      <c r="H1348" s="29"/>
      <c r="I1348" s="31"/>
      <c r="P1348" s="29"/>
    </row>
    <row r="1349" spans="1:16" s="62" customFormat="1" ht="10.5" customHeight="1">
      <c r="A1349" s="29"/>
      <c r="B1349" s="30"/>
      <c r="C1349" s="31"/>
      <c r="D1349" s="31"/>
      <c r="E1349" s="31"/>
      <c r="F1349" s="98"/>
      <c r="G1349" s="98"/>
      <c r="H1349" s="29"/>
      <c r="I1349" s="31"/>
      <c r="P1349" s="29"/>
    </row>
    <row r="1350" spans="1:16" s="62" customFormat="1" ht="10.5" customHeight="1">
      <c r="A1350" s="29"/>
      <c r="B1350" s="30"/>
      <c r="C1350" s="31"/>
      <c r="D1350" s="31"/>
      <c r="E1350" s="31"/>
      <c r="F1350" s="98"/>
      <c r="G1350" s="98"/>
      <c r="H1350" s="29"/>
      <c r="I1350" s="31"/>
      <c r="P1350" s="29"/>
    </row>
    <row r="1351" spans="1:16" s="62" customFormat="1" ht="10.5" customHeight="1">
      <c r="A1351" s="29"/>
      <c r="B1351" s="30"/>
      <c r="C1351" s="31"/>
      <c r="D1351" s="31"/>
      <c r="E1351" s="31"/>
      <c r="F1351" s="98"/>
      <c r="G1351" s="98"/>
      <c r="H1351" s="29"/>
      <c r="I1351" s="31"/>
      <c r="P1351" s="29"/>
    </row>
    <row r="1352" spans="1:16" s="62" customFormat="1" ht="10.5" customHeight="1">
      <c r="A1352" s="29"/>
      <c r="B1352" s="30"/>
      <c r="C1352" s="31"/>
      <c r="D1352" s="31"/>
      <c r="E1352" s="31"/>
      <c r="F1352" s="98"/>
      <c r="G1352" s="98"/>
      <c r="H1352" s="29"/>
      <c r="I1352" s="31"/>
      <c r="P1352" s="29"/>
    </row>
    <row r="1353" spans="1:16" s="62" customFormat="1" ht="10.5" customHeight="1">
      <c r="A1353" s="29"/>
      <c r="B1353" s="30"/>
      <c r="C1353" s="31"/>
      <c r="D1353" s="31"/>
      <c r="E1353" s="31"/>
      <c r="F1353" s="98"/>
      <c r="G1353" s="98"/>
      <c r="H1353" s="29"/>
      <c r="I1353" s="31"/>
      <c r="P1353" s="29"/>
    </row>
    <row r="1354" spans="1:16" s="62" customFormat="1" ht="10.5" customHeight="1">
      <c r="A1354" s="29"/>
      <c r="B1354" s="30"/>
      <c r="C1354" s="31"/>
      <c r="D1354" s="31"/>
      <c r="E1354" s="31"/>
      <c r="F1354" s="98"/>
      <c r="G1354" s="98"/>
      <c r="H1354" s="29"/>
      <c r="I1354" s="31"/>
      <c r="P1354" s="29"/>
    </row>
    <row r="1355" spans="1:16" s="62" customFormat="1" ht="10.5" customHeight="1">
      <c r="A1355" s="29"/>
      <c r="B1355" s="30"/>
      <c r="C1355" s="31"/>
      <c r="D1355" s="31"/>
      <c r="E1355" s="31"/>
      <c r="F1355" s="98"/>
      <c r="G1355" s="98"/>
      <c r="H1355" s="29"/>
      <c r="I1355" s="31"/>
      <c r="P1355" s="29"/>
    </row>
    <row r="1356" spans="1:16" s="62" customFormat="1" ht="10.5" customHeight="1">
      <c r="A1356" s="29"/>
      <c r="B1356" s="30"/>
      <c r="C1356" s="31"/>
      <c r="D1356" s="31"/>
      <c r="E1356" s="31"/>
      <c r="F1356" s="98"/>
      <c r="G1356" s="98"/>
      <c r="H1356" s="29"/>
      <c r="I1356" s="31"/>
      <c r="P1356" s="29"/>
    </row>
    <row r="1357" spans="1:16" s="62" customFormat="1" ht="10.5" customHeight="1">
      <c r="A1357" s="29"/>
      <c r="B1357" s="30"/>
      <c r="C1357" s="31"/>
      <c r="D1357" s="31"/>
      <c r="E1357" s="31"/>
      <c r="F1357" s="98"/>
      <c r="G1357" s="98"/>
      <c r="H1357" s="29"/>
      <c r="I1357" s="31"/>
      <c r="P1357" s="29"/>
    </row>
    <row r="1358" spans="1:16" s="62" customFormat="1" ht="10.5" customHeight="1">
      <c r="A1358" s="29"/>
      <c r="B1358" s="30"/>
      <c r="C1358" s="31"/>
      <c r="D1358" s="31"/>
      <c r="E1358" s="31"/>
      <c r="F1358" s="98"/>
      <c r="G1358" s="98"/>
      <c r="H1358" s="29"/>
      <c r="I1358" s="31"/>
      <c r="P1358" s="29"/>
    </row>
    <row r="1359" spans="1:16" s="62" customFormat="1" ht="10.5" customHeight="1">
      <c r="A1359" s="29"/>
      <c r="B1359" s="30"/>
      <c r="C1359" s="31"/>
      <c r="D1359" s="31"/>
      <c r="E1359" s="31"/>
      <c r="F1359" s="98"/>
      <c r="G1359" s="98"/>
      <c r="H1359" s="29"/>
      <c r="I1359" s="31"/>
      <c r="P1359" s="29"/>
    </row>
    <row r="1360" spans="1:16" s="62" customFormat="1" ht="10.5" customHeight="1">
      <c r="A1360" s="29"/>
      <c r="B1360" s="30"/>
      <c r="C1360" s="31"/>
      <c r="D1360" s="31"/>
      <c r="E1360" s="31"/>
      <c r="F1360" s="98"/>
      <c r="G1360" s="98"/>
      <c r="H1360" s="29"/>
      <c r="I1360" s="31"/>
      <c r="P1360" s="29"/>
    </row>
    <row r="1361" spans="1:16" s="62" customFormat="1" ht="10.5" customHeight="1">
      <c r="A1361" s="29"/>
      <c r="B1361" s="30"/>
      <c r="C1361" s="31"/>
      <c r="D1361" s="31"/>
      <c r="E1361" s="31"/>
      <c r="F1361" s="98"/>
      <c r="G1361" s="98"/>
      <c r="H1361" s="29"/>
      <c r="I1361" s="31"/>
      <c r="P1361" s="29"/>
    </row>
    <row r="1362" spans="1:16" s="62" customFormat="1" ht="10.5" customHeight="1">
      <c r="A1362" s="29"/>
      <c r="B1362" s="30"/>
      <c r="C1362" s="31"/>
      <c r="D1362" s="31"/>
      <c r="E1362" s="31"/>
      <c r="F1362" s="98"/>
      <c r="G1362" s="98"/>
      <c r="H1362" s="29"/>
      <c r="I1362" s="31"/>
      <c r="P1362" s="29"/>
    </row>
    <row r="1363" spans="1:16" s="62" customFormat="1" ht="10.5" customHeight="1">
      <c r="A1363" s="29"/>
      <c r="B1363" s="30"/>
      <c r="C1363" s="31"/>
      <c r="D1363" s="31"/>
      <c r="E1363" s="31"/>
      <c r="F1363" s="98"/>
      <c r="G1363" s="98"/>
      <c r="H1363" s="29"/>
      <c r="I1363" s="31"/>
      <c r="P1363" s="29"/>
    </row>
    <row r="1364" spans="1:16" s="62" customFormat="1" ht="10.5" customHeight="1">
      <c r="A1364" s="29"/>
      <c r="B1364" s="30"/>
      <c r="C1364" s="31"/>
      <c r="D1364" s="31"/>
      <c r="E1364" s="31"/>
      <c r="F1364" s="98"/>
      <c r="G1364" s="98"/>
      <c r="H1364" s="29"/>
      <c r="I1364" s="31"/>
      <c r="P1364" s="29"/>
    </row>
    <row r="1365" spans="1:16" s="62" customFormat="1" ht="10.5" customHeight="1">
      <c r="A1365" s="29"/>
      <c r="B1365" s="30"/>
      <c r="C1365" s="31"/>
      <c r="D1365" s="31"/>
      <c r="E1365" s="31"/>
      <c r="F1365" s="98"/>
      <c r="G1365" s="98"/>
      <c r="H1365" s="29"/>
      <c r="I1365" s="31"/>
      <c r="P1365" s="29"/>
    </row>
    <row r="1366" spans="1:16" s="62" customFormat="1" ht="10.5" customHeight="1">
      <c r="A1366" s="29"/>
      <c r="B1366" s="30"/>
      <c r="C1366" s="31"/>
      <c r="D1366" s="31"/>
      <c r="E1366" s="31"/>
      <c r="F1366" s="98"/>
      <c r="G1366" s="98"/>
      <c r="H1366" s="29"/>
      <c r="I1366" s="31"/>
      <c r="P1366" s="29"/>
    </row>
    <row r="1367" spans="1:16" s="62" customFormat="1" ht="10.5" customHeight="1">
      <c r="A1367" s="29"/>
      <c r="B1367" s="30"/>
      <c r="C1367" s="31"/>
      <c r="D1367" s="31"/>
      <c r="E1367" s="31"/>
      <c r="F1367" s="98"/>
      <c r="G1367" s="98"/>
      <c r="H1367" s="29"/>
      <c r="I1367" s="31"/>
      <c r="P1367" s="29"/>
    </row>
    <row r="1368" spans="1:16" s="62" customFormat="1" ht="10.5" customHeight="1">
      <c r="A1368" s="29"/>
      <c r="B1368" s="30"/>
      <c r="C1368" s="31"/>
      <c r="D1368" s="31"/>
      <c r="E1368" s="31"/>
      <c r="F1368" s="98"/>
      <c r="G1368" s="98"/>
      <c r="H1368" s="29"/>
      <c r="I1368" s="31"/>
      <c r="P1368" s="29"/>
    </row>
    <row r="1369" spans="1:16" s="62" customFormat="1" ht="10.5" customHeight="1">
      <c r="A1369" s="29"/>
      <c r="B1369" s="30"/>
      <c r="C1369" s="31"/>
      <c r="D1369" s="31"/>
      <c r="E1369" s="31"/>
      <c r="F1369" s="98"/>
      <c r="G1369" s="98"/>
      <c r="H1369" s="29"/>
      <c r="I1369" s="31"/>
      <c r="P1369" s="29"/>
    </row>
    <row r="1370" spans="1:16" s="62" customFormat="1" ht="10.5" customHeight="1">
      <c r="A1370" s="29"/>
      <c r="B1370" s="30"/>
      <c r="C1370" s="31"/>
      <c r="D1370" s="31"/>
      <c r="E1370" s="31"/>
      <c r="F1370" s="98"/>
      <c r="G1370" s="98"/>
      <c r="H1370" s="29"/>
      <c r="I1370" s="31"/>
      <c r="P1370" s="29"/>
    </row>
    <row r="1371" spans="1:16" s="62" customFormat="1" ht="10.5" customHeight="1">
      <c r="A1371" s="29"/>
      <c r="B1371" s="30"/>
      <c r="C1371" s="31"/>
      <c r="D1371" s="31"/>
      <c r="E1371" s="31"/>
      <c r="F1371" s="98"/>
      <c r="G1371" s="98"/>
      <c r="H1371" s="29"/>
      <c r="I1371" s="31"/>
      <c r="P1371" s="29"/>
    </row>
    <row r="1372" spans="1:16" s="62" customFormat="1" ht="10.5" customHeight="1">
      <c r="A1372" s="29"/>
      <c r="B1372" s="30"/>
      <c r="C1372" s="31"/>
      <c r="D1372" s="31"/>
      <c r="E1372" s="31"/>
      <c r="F1372" s="98"/>
      <c r="G1372" s="98"/>
      <c r="H1372" s="29"/>
      <c r="I1372" s="31"/>
      <c r="P1372" s="29"/>
    </row>
    <row r="1373" spans="1:16" s="62" customFormat="1" ht="10.5" customHeight="1">
      <c r="A1373" s="29"/>
      <c r="B1373" s="30"/>
      <c r="C1373" s="31"/>
      <c r="D1373" s="31"/>
      <c r="E1373" s="31"/>
      <c r="F1373" s="98"/>
      <c r="G1373" s="98"/>
      <c r="H1373" s="29"/>
      <c r="I1373" s="31"/>
      <c r="P1373" s="29"/>
    </row>
    <row r="1374" spans="1:16" s="62" customFormat="1" ht="10.5" customHeight="1">
      <c r="A1374" s="29"/>
      <c r="B1374" s="30"/>
      <c r="C1374" s="31"/>
      <c r="D1374" s="31"/>
      <c r="E1374" s="31"/>
      <c r="F1374" s="98"/>
      <c r="G1374" s="98"/>
      <c r="H1374" s="29"/>
      <c r="I1374" s="31"/>
      <c r="P1374" s="29"/>
    </row>
    <row r="1375" spans="1:16" s="62" customFormat="1" ht="10.5" customHeight="1">
      <c r="A1375" s="29"/>
      <c r="B1375" s="30"/>
      <c r="C1375" s="31"/>
      <c r="D1375" s="31"/>
      <c r="E1375" s="31"/>
      <c r="F1375" s="98"/>
      <c r="G1375" s="98"/>
      <c r="H1375" s="29"/>
      <c r="I1375" s="31"/>
      <c r="P1375" s="29"/>
    </row>
    <row r="1376" spans="1:16" s="62" customFormat="1" ht="10.5" customHeight="1">
      <c r="A1376" s="29"/>
      <c r="B1376" s="30"/>
      <c r="C1376" s="31"/>
      <c r="D1376" s="31"/>
      <c r="E1376" s="31"/>
      <c r="F1376" s="98"/>
      <c r="G1376" s="98"/>
      <c r="H1376" s="29"/>
      <c r="I1376" s="31"/>
      <c r="P1376" s="29"/>
    </row>
    <row r="1377" spans="1:16" s="62" customFormat="1" ht="10.5" customHeight="1">
      <c r="A1377" s="29"/>
      <c r="B1377" s="30"/>
      <c r="C1377" s="31"/>
      <c r="D1377" s="31"/>
      <c r="E1377" s="31"/>
      <c r="F1377" s="98"/>
      <c r="G1377" s="98"/>
      <c r="H1377" s="29"/>
      <c r="I1377" s="31"/>
      <c r="P1377" s="29"/>
    </row>
    <row r="1378" spans="1:16" s="62" customFormat="1" ht="10.5" customHeight="1">
      <c r="A1378" s="29"/>
      <c r="B1378" s="30"/>
      <c r="C1378" s="31"/>
      <c r="D1378" s="31"/>
      <c r="E1378" s="31"/>
      <c r="F1378" s="98"/>
      <c r="G1378" s="98"/>
      <c r="H1378" s="29"/>
      <c r="I1378" s="31"/>
      <c r="P1378" s="29"/>
    </row>
    <row r="1379" spans="1:16" s="62" customFormat="1" ht="10.5" customHeight="1">
      <c r="A1379" s="29"/>
      <c r="B1379" s="30"/>
      <c r="C1379" s="31"/>
      <c r="D1379" s="31"/>
      <c r="E1379" s="31"/>
      <c r="F1379" s="98"/>
      <c r="G1379" s="98"/>
      <c r="H1379" s="29"/>
      <c r="I1379" s="31"/>
      <c r="P1379" s="29"/>
    </row>
    <row r="1380" spans="1:16" s="62" customFormat="1" ht="10.5" customHeight="1">
      <c r="A1380" s="29"/>
      <c r="B1380" s="30"/>
      <c r="C1380" s="31"/>
      <c r="D1380" s="31"/>
      <c r="E1380" s="31"/>
      <c r="F1380" s="98"/>
      <c r="G1380" s="98"/>
      <c r="H1380" s="29"/>
      <c r="I1380" s="31"/>
      <c r="P1380" s="29"/>
    </row>
    <row r="1381" spans="1:16" s="62" customFormat="1" ht="10.5" customHeight="1">
      <c r="A1381" s="29"/>
      <c r="B1381" s="30"/>
      <c r="C1381" s="31"/>
      <c r="D1381" s="31"/>
      <c r="E1381" s="31"/>
      <c r="F1381" s="98"/>
      <c r="G1381" s="98"/>
      <c r="H1381" s="29"/>
      <c r="I1381" s="31"/>
      <c r="P1381" s="29"/>
    </row>
    <row r="1382" spans="1:16" s="62" customFormat="1" ht="10.5" customHeight="1">
      <c r="A1382" s="29"/>
      <c r="B1382" s="30"/>
      <c r="C1382" s="31"/>
      <c r="D1382" s="31"/>
      <c r="E1382" s="31"/>
      <c r="F1382" s="98"/>
      <c r="G1382" s="98"/>
      <c r="H1382" s="29"/>
      <c r="I1382" s="31"/>
      <c r="P1382" s="29"/>
    </row>
    <row r="1383" spans="1:16" s="62" customFormat="1" ht="10.5" customHeight="1">
      <c r="A1383" s="29"/>
      <c r="B1383" s="30"/>
      <c r="C1383" s="31"/>
      <c r="D1383" s="31"/>
      <c r="E1383" s="31"/>
      <c r="F1383" s="98"/>
      <c r="G1383" s="98"/>
      <c r="H1383" s="29"/>
      <c r="I1383" s="31"/>
      <c r="P1383" s="29"/>
    </row>
    <row r="1384" spans="1:16" s="62" customFormat="1" ht="10.5" customHeight="1">
      <c r="A1384" s="29"/>
      <c r="B1384" s="30"/>
      <c r="C1384" s="31"/>
      <c r="D1384" s="31"/>
      <c r="E1384" s="31"/>
      <c r="F1384" s="98"/>
      <c r="G1384" s="98"/>
      <c r="H1384" s="29"/>
      <c r="I1384" s="31"/>
      <c r="P1384" s="29"/>
    </row>
    <row r="1385" spans="1:16" s="62" customFormat="1" ht="10.5" customHeight="1">
      <c r="A1385" s="29"/>
      <c r="B1385" s="30"/>
      <c r="C1385" s="31"/>
      <c r="D1385" s="31"/>
      <c r="E1385" s="31"/>
      <c r="F1385" s="98"/>
      <c r="G1385" s="98"/>
      <c r="H1385" s="29"/>
      <c r="I1385" s="31"/>
      <c r="P1385" s="29"/>
    </row>
    <row r="1386" spans="1:16" s="62" customFormat="1" ht="10.5" customHeight="1">
      <c r="A1386" s="29"/>
      <c r="B1386" s="30"/>
      <c r="C1386" s="31"/>
      <c r="D1386" s="31"/>
      <c r="E1386" s="31"/>
      <c r="F1386" s="98"/>
      <c r="G1386" s="98"/>
      <c r="H1386" s="29"/>
      <c r="I1386" s="31"/>
      <c r="P1386" s="29"/>
    </row>
    <row r="1387" spans="1:16" s="62" customFormat="1" ht="10.5" customHeight="1">
      <c r="A1387" s="29"/>
      <c r="B1387" s="30"/>
      <c r="C1387" s="31"/>
      <c r="D1387" s="31"/>
      <c r="E1387" s="31"/>
      <c r="F1387" s="98"/>
      <c r="G1387" s="98"/>
      <c r="H1387" s="29"/>
      <c r="I1387" s="31"/>
      <c r="P1387" s="29"/>
    </row>
    <row r="1388" spans="1:16" s="62" customFormat="1" ht="10.5" customHeight="1">
      <c r="A1388" s="29"/>
      <c r="B1388" s="30"/>
      <c r="C1388" s="31"/>
      <c r="D1388" s="31"/>
      <c r="E1388" s="31"/>
      <c r="F1388" s="98"/>
      <c r="G1388" s="98"/>
      <c r="H1388" s="29"/>
      <c r="I1388" s="31"/>
      <c r="P1388" s="29"/>
    </row>
    <row r="1389" spans="1:16" s="62" customFormat="1" ht="10.5" customHeight="1">
      <c r="A1389" s="29"/>
      <c r="B1389" s="30"/>
      <c r="C1389" s="31"/>
      <c r="D1389" s="31"/>
      <c r="E1389" s="31"/>
      <c r="F1389" s="98"/>
      <c r="G1389" s="98"/>
      <c r="H1389" s="29"/>
      <c r="I1389" s="31"/>
      <c r="P1389" s="29"/>
    </row>
    <row r="1390" spans="1:16" s="62" customFormat="1" ht="10.5" customHeight="1">
      <c r="A1390" s="29"/>
      <c r="B1390" s="30"/>
      <c r="C1390" s="31"/>
      <c r="D1390" s="31"/>
      <c r="E1390" s="31"/>
      <c r="F1390" s="98"/>
      <c r="G1390" s="98"/>
      <c r="H1390" s="29"/>
      <c r="I1390" s="31"/>
      <c r="P1390" s="29"/>
    </row>
    <row r="1391" spans="1:16" s="62" customFormat="1" ht="10.5" customHeight="1">
      <c r="A1391" s="29"/>
      <c r="B1391" s="30"/>
      <c r="C1391" s="31"/>
      <c r="D1391" s="31"/>
      <c r="E1391" s="31"/>
      <c r="F1391" s="98"/>
      <c r="G1391" s="98"/>
      <c r="H1391" s="29"/>
      <c r="I1391" s="31"/>
      <c r="P1391" s="29"/>
    </row>
    <row r="1392" spans="1:16" s="62" customFormat="1" ht="10.5" customHeight="1">
      <c r="A1392" s="29"/>
      <c r="B1392" s="30"/>
      <c r="C1392" s="31"/>
      <c r="D1392" s="31"/>
      <c r="E1392" s="31"/>
      <c r="F1392" s="98"/>
      <c r="G1392" s="98"/>
      <c r="H1392" s="29"/>
      <c r="I1392" s="31"/>
      <c r="P1392" s="29"/>
    </row>
    <row r="1393" spans="1:16" s="62" customFormat="1" ht="10.5" customHeight="1">
      <c r="A1393" s="29"/>
      <c r="B1393" s="30"/>
      <c r="C1393" s="31"/>
      <c r="D1393" s="31"/>
      <c r="E1393" s="31"/>
      <c r="F1393" s="98"/>
      <c r="G1393" s="98"/>
      <c r="H1393" s="29"/>
      <c r="I1393" s="31"/>
      <c r="P1393" s="29"/>
    </row>
    <row r="1394" spans="1:16" s="62" customFormat="1" ht="10.5" customHeight="1">
      <c r="A1394" s="29"/>
      <c r="B1394" s="30"/>
      <c r="C1394" s="31"/>
      <c r="D1394" s="31"/>
      <c r="E1394" s="31"/>
      <c r="F1394" s="98"/>
      <c r="G1394" s="98"/>
      <c r="H1394" s="29"/>
      <c r="I1394" s="31"/>
      <c r="P1394" s="29"/>
    </row>
    <row r="1395" spans="1:16" s="62" customFormat="1" ht="10.5" customHeight="1">
      <c r="A1395" s="29"/>
      <c r="B1395" s="30"/>
      <c r="C1395" s="31"/>
      <c r="D1395" s="31"/>
      <c r="E1395" s="31"/>
      <c r="F1395" s="98"/>
      <c r="G1395" s="98"/>
      <c r="H1395" s="29"/>
      <c r="I1395" s="31"/>
      <c r="P1395" s="29"/>
    </row>
    <row r="1396" spans="1:16" s="62" customFormat="1" ht="10.5" customHeight="1">
      <c r="A1396" s="29"/>
      <c r="B1396" s="30"/>
      <c r="C1396" s="31"/>
      <c r="D1396" s="31"/>
      <c r="E1396" s="31"/>
      <c r="F1396" s="98"/>
      <c r="G1396" s="98"/>
      <c r="H1396" s="29"/>
      <c r="I1396" s="31"/>
      <c r="P1396" s="29"/>
    </row>
    <row r="1397" spans="1:16" s="62" customFormat="1" ht="10.5" customHeight="1">
      <c r="A1397" s="29"/>
      <c r="B1397" s="30"/>
      <c r="C1397" s="31"/>
      <c r="D1397" s="31"/>
      <c r="E1397" s="31"/>
      <c r="F1397" s="98"/>
      <c r="G1397" s="98"/>
      <c r="H1397" s="29"/>
      <c r="I1397" s="31"/>
      <c r="P1397" s="29"/>
    </row>
    <row r="1398" spans="1:16" s="62" customFormat="1" ht="10.5" customHeight="1">
      <c r="A1398" s="29"/>
      <c r="B1398" s="30"/>
      <c r="C1398" s="31"/>
      <c r="D1398" s="31"/>
      <c r="E1398" s="31"/>
      <c r="F1398" s="98"/>
      <c r="G1398" s="98"/>
      <c r="H1398" s="29"/>
      <c r="I1398" s="31"/>
      <c r="J1398" s="32"/>
      <c r="P1398" s="29"/>
    </row>
    <row r="1399" spans="1:16" s="62" customFormat="1" ht="10.5" customHeight="1">
      <c r="A1399" s="29"/>
      <c r="B1399" s="30"/>
      <c r="C1399" s="31"/>
      <c r="D1399" s="31"/>
      <c r="E1399" s="31"/>
      <c r="F1399" s="98"/>
      <c r="G1399" s="98"/>
      <c r="H1399" s="29"/>
      <c r="I1399" s="31"/>
      <c r="J1399" s="32"/>
      <c r="P1399" s="29"/>
    </row>
    <row r="1400" spans="1:16" s="62" customFormat="1" ht="10.5" customHeight="1">
      <c r="A1400" s="29"/>
      <c r="B1400" s="30"/>
      <c r="C1400" s="31"/>
      <c r="D1400" s="31"/>
      <c r="E1400" s="31"/>
      <c r="F1400" s="98"/>
      <c r="G1400" s="98"/>
      <c r="H1400" s="29"/>
      <c r="I1400" s="31"/>
      <c r="J1400" s="32"/>
      <c r="P1400" s="29"/>
    </row>
    <row r="1401" spans="1:16" s="62" customFormat="1" ht="10.5" customHeight="1">
      <c r="A1401" s="29"/>
      <c r="B1401" s="30"/>
      <c r="C1401" s="31"/>
      <c r="D1401" s="31"/>
      <c r="E1401" s="31"/>
      <c r="F1401" s="98"/>
      <c r="G1401" s="98"/>
      <c r="H1401" s="29"/>
      <c r="I1401" s="31"/>
      <c r="J1401" s="32"/>
      <c r="P1401" s="29"/>
    </row>
    <row r="1402" spans="1:16" s="62" customFormat="1" ht="10.5" customHeight="1">
      <c r="A1402" s="29"/>
      <c r="B1402" s="30"/>
      <c r="C1402" s="31"/>
      <c r="D1402" s="31"/>
      <c r="E1402" s="31"/>
      <c r="F1402" s="98"/>
      <c r="G1402" s="98"/>
      <c r="H1402" s="29"/>
      <c r="I1402" s="31"/>
      <c r="J1402" s="32"/>
      <c r="P1402" s="29"/>
    </row>
    <row r="1403" spans="1:16" s="62" customFormat="1" ht="10.5" customHeight="1">
      <c r="A1403" s="29"/>
      <c r="B1403" s="30"/>
      <c r="C1403" s="31"/>
      <c r="D1403" s="31"/>
      <c r="E1403" s="31"/>
      <c r="F1403" s="98"/>
      <c r="G1403" s="98"/>
      <c r="H1403" s="29"/>
      <c r="I1403" s="31"/>
      <c r="J1403" s="32"/>
      <c r="P1403" s="29"/>
    </row>
    <row r="1404" spans="1:16" s="62" customFormat="1" ht="10.5" customHeight="1">
      <c r="A1404" s="29"/>
      <c r="B1404" s="30"/>
      <c r="C1404" s="31"/>
      <c r="D1404" s="31"/>
      <c r="E1404" s="31"/>
      <c r="F1404" s="98"/>
      <c r="G1404" s="98"/>
      <c r="H1404" s="29"/>
      <c r="I1404" s="31"/>
      <c r="J1404" s="32"/>
      <c r="P1404" s="29"/>
    </row>
    <row r="1405" spans="1:16" s="62" customFormat="1" ht="10.5" customHeight="1">
      <c r="A1405" s="29"/>
      <c r="B1405" s="30"/>
      <c r="C1405" s="31"/>
      <c r="D1405" s="31"/>
      <c r="E1405" s="31"/>
      <c r="F1405" s="98"/>
      <c r="G1405" s="98"/>
      <c r="H1405" s="29"/>
      <c r="I1405" s="31"/>
      <c r="J1405" s="32"/>
      <c r="P1405" s="29"/>
    </row>
    <row r="1406" spans="1:16" s="62" customFormat="1" ht="10.5" customHeight="1">
      <c r="A1406" s="29"/>
      <c r="B1406" s="30"/>
      <c r="C1406" s="31"/>
      <c r="D1406" s="31"/>
      <c r="E1406" s="31"/>
      <c r="F1406" s="98"/>
      <c r="G1406" s="98"/>
      <c r="H1406" s="29"/>
      <c r="I1406" s="31"/>
      <c r="J1406" s="32"/>
      <c r="P1406" s="29"/>
    </row>
    <row r="1407" spans="1:16" s="62" customFormat="1" ht="10.5" customHeight="1">
      <c r="A1407" s="29"/>
      <c r="B1407" s="30"/>
      <c r="C1407" s="31"/>
      <c r="D1407" s="31"/>
      <c r="E1407" s="31"/>
      <c r="F1407" s="98"/>
      <c r="G1407" s="98"/>
      <c r="H1407" s="29"/>
      <c r="I1407" s="31"/>
      <c r="J1407" s="32"/>
      <c r="P1407" s="29"/>
    </row>
    <row r="1408" ht="10.5" customHeight="1">
      <c r="J1408" s="8"/>
    </row>
    <row r="1409" ht="10.5" customHeight="1">
      <c r="J1409" s="8"/>
    </row>
    <row r="1410" ht="10.5" customHeight="1">
      <c r="J1410" s="8"/>
    </row>
    <row r="1411" ht="10.5" customHeight="1">
      <c r="J1411" s="8"/>
    </row>
    <row r="1412" ht="10.5" customHeight="1">
      <c r="J1412" s="8"/>
    </row>
    <row r="1413" ht="10.5" customHeight="1">
      <c r="J1413" s="8"/>
    </row>
    <row r="1414" ht="10.5" customHeight="1">
      <c r="J1414" s="8"/>
    </row>
    <row r="1415" ht="10.5" customHeight="1">
      <c r="J1415" s="8"/>
    </row>
    <row r="1416" ht="10.5" customHeight="1">
      <c r="J1416" s="8"/>
    </row>
    <row r="1417" ht="10.5" customHeight="1">
      <c r="J1417" s="8"/>
    </row>
    <row r="1418" ht="10.5" customHeight="1">
      <c r="J1418" s="8"/>
    </row>
    <row r="1419" ht="10.5" customHeight="1">
      <c r="J1419" s="8"/>
    </row>
    <row r="1420" ht="10.5" customHeight="1">
      <c r="J1420" s="8"/>
    </row>
    <row r="1421" ht="10.5" customHeight="1">
      <c r="J1421" s="8"/>
    </row>
    <row r="1422" ht="10.5" customHeight="1">
      <c r="J1422" s="8"/>
    </row>
    <row r="1423" ht="10.5" customHeight="1">
      <c r="J1423" s="8"/>
    </row>
    <row r="1424" ht="10.5" customHeight="1">
      <c r="J1424" s="8"/>
    </row>
    <row r="1425" ht="10.5" customHeight="1">
      <c r="J1425" s="8"/>
    </row>
    <row r="1426" ht="10.5" customHeight="1">
      <c r="J1426" s="8"/>
    </row>
    <row r="1427" ht="10.5" customHeight="1">
      <c r="J1427" s="8"/>
    </row>
    <row r="1428" ht="10.5" customHeight="1">
      <c r="J1428" s="8"/>
    </row>
    <row r="1429" ht="10.5" customHeight="1">
      <c r="J1429" s="8"/>
    </row>
    <row r="1430" ht="10.5" customHeight="1">
      <c r="J1430" s="8"/>
    </row>
    <row r="1431" ht="10.5" customHeight="1">
      <c r="J1431" s="8"/>
    </row>
    <row r="1432" ht="10.5" customHeight="1">
      <c r="J1432" s="8"/>
    </row>
    <row r="1433" ht="10.5" customHeight="1">
      <c r="J1433" s="8"/>
    </row>
    <row r="1434" ht="10.5" customHeight="1">
      <c r="J1434" s="8"/>
    </row>
    <row r="1435" ht="10.5" customHeight="1">
      <c r="J1435" s="8"/>
    </row>
    <row r="1436" ht="10.5" customHeight="1">
      <c r="J1436" s="8"/>
    </row>
    <row r="1437" ht="10.5" customHeight="1">
      <c r="J1437" s="8"/>
    </row>
    <row r="1438" ht="10.5" customHeight="1">
      <c r="J1438" s="8"/>
    </row>
    <row r="1439" ht="10.5" customHeight="1">
      <c r="J1439" s="8"/>
    </row>
    <row r="1440" ht="10.5" customHeight="1">
      <c r="J1440" s="8"/>
    </row>
    <row r="1441" ht="10.5" customHeight="1">
      <c r="J1441" s="8"/>
    </row>
    <row r="1442" ht="10.5" customHeight="1">
      <c r="J1442" s="8"/>
    </row>
    <row r="1443" ht="10.5" customHeight="1">
      <c r="J1443" s="8"/>
    </row>
    <row r="1444" ht="10.5" customHeight="1">
      <c r="J1444" s="8"/>
    </row>
    <row r="1445" ht="10.5" customHeight="1">
      <c r="J1445" s="8"/>
    </row>
    <row r="1446" ht="10.5" customHeight="1">
      <c r="J1446" s="8"/>
    </row>
    <row r="1447" ht="10.5" customHeight="1">
      <c r="J1447" s="8"/>
    </row>
    <row r="1448" ht="10.5" customHeight="1">
      <c r="J1448" s="8"/>
    </row>
    <row r="1449" ht="10.5" customHeight="1">
      <c r="J1449" s="8"/>
    </row>
    <row r="1450" ht="10.5" customHeight="1">
      <c r="J1450" s="8"/>
    </row>
    <row r="1451" ht="10.5" customHeight="1">
      <c r="J1451" s="8"/>
    </row>
    <row r="1452" ht="10.5" customHeight="1">
      <c r="J1452" s="8"/>
    </row>
    <row r="1453" ht="10.5" customHeight="1">
      <c r="J1453" s="8"/>
    </row>
    <row r="1454" ht="10.5" customHeight="1">
      <c r="J1454" s="8"/>
    </row>
    <row r="1455" ht="10.5" customHeight="1">
      <c r="J1455" s="8"/>
    </row>
    <row r="1456" ht="10.5" customHeight="1">
      <c r="J1456" s="8"/>
    </row>
    <row r="1457" ht="10.5" customHeight="1">
      <c r="J1457" s="8"/>
    </row>
    <row r="1458" ht="10.5" customHeight="1">
      <c r="J1458" s="8"/>
    </row>
    <row r="1459" ht="10.5" customHeight="1">
      <c r="J1459" s="8"/>
    </row>
    <row r="1460" ht="10.5" customHeight="1">
      <c r="J1460" s="8"/>
    </row>
    <row r="1461" ht="10.5" customHeight="1">
      <c r="J1461" s="8"/>
    </row>
    <row r="1462" ht="10.5" customHeight="1">
      <c r="J1462" s="8"/>
    </row>
    <row r="1463" ht="10.5" customHeight="1">
      <c r="J1463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99"/>
  <sheetViews>
    <sheetView zoomScalePageLayoutView="0" workbookViewId="0" topLeftCell="A1">
      <selection activeCell="A1" sqref="A1"/>
    </sheetView>
  </sheetViews>
  <sheetFormatPr defaultColWidth="8.7109375" defaultRowHeight="12.75" outlineLevelRow="2"/>
  <cols>
    <col min="1" max="1" width="8.7109375" style="164" customWidth="1"/>
    <col min="2" max="2" width="23.140625" style="166" customWidth="1"/>
    <col min="3" max="3" width="26.8515625" style="166" customWidth="1"/>
    <col min="4" max="4" width="16.140625" style="166" customWidth="1"/>
    <col min="5" max="16384" width="8.7109375" style="166" customWidth="1"/>
  </cols>
  <sheetData>
    <row r="1" spans="1:14" s="160" customFormat="1" ht="12">
      <c r="A1" s="159" t="s">
        <v>537</v>
      </c>
      <c r="B1" s="160" t="s">
        <v>538</v>
      </c>
      <c r="C1" s="160" t="s">
        <v>539</v>
      </c>
      <c r="D1" s="160" t="s">
        <v>540</v>
      </c>
      <c r="E1" s="161" t="s">
        <v>541</v>
      </c>
      <c r="F1" s="162" t="s">
        <v>542</v>
      </c>
      <c r="G1" s="162" t="s">
        <v>543</v>
      </c>
      <c r="N1" s="163"/>
    </row>
    <row r="2" spans="1:14" s="160" customFormat="1" ht="12" outlineLevel="2">
      <c r="A2" s="164">
        <v>1</v>
      </c>
      <c r="B2" s="165" t="s">
        <v>544</v>
      </c>
      <c r="C2" s="165" t="s">
        <v>742</v>
      </c>
      <c r="D2" s="166" t="s">
        <v>290</v>
      </c>
      <c r="E2" s="167">
        <v>41700</v>
      </c>
      <c r="F2" s="168">
        <v>3</v>
      </c>
      <c r="G2" s="168">
        <v>4</v>
      </c>
      <c r="H2" s="166" t="s">
        <v>550</v>
      </c>
      <c r="N2" s="163"/>
    </row>
    <row r="3" spans="1:14" s="160" customFormat="1" ht="12" outlineLevel="2">
      <c r="A3" s="159">
        <v>1</v>
      </c>
      <c r="B3" s="160" t="s">
        <v>544</v>
      </c>
      <c r="C3" s="160" t="s">
        <v>742</v>
      </c>
      <c r="D3" s="160" t="s">
        <v>208</v>
      </c>
      <c r="E3" s="161">
        <v>41797</v>
      </c>
      <c r="F3" s="162">
        <v>3</v>
      </c>
      <c r="G3" s="162">
        <v>4</v>
      </c>
      <c r="H3" s="160" t="s">
        <v>550</v>
      </c>
      <c r="N3" s="163"/>
    </row>
    <row r="4" spans="1:14" s="160" customFormat="1" ht="12" outlineLevel="1">
      <c r="A4" s="159"/>
      <c r="C4" s="169" t="s">
        <v>743</v>
      </c>
      <c r="E4" s="161"/>
      <c r="F4" s="162">
        <f>SUBTOTAL(9,F2:F3)</f>
        <v>6</v>
      </c>
      <c r="G4" s="162"/>
      <c r="N4" s="163"/>
    </row>
    <row r="5" spans="1:14" s="160" customFormat="1" ht="12" outlineLevel="2">
      <c r="A5" s="164">
        <v>1</v>
      </c>
      <c r="B5" s="165" t="s">
        <v>544</v>
      </c>
      <c r="C5" s="165" t="s">
        <v>254</v>
      </c>
      <c r="D5" s="166" t="s">
        <v>286</v>
      </c>
      <c r="E5" s="167">
        <v>41560</v>
      </c>
      <c r="F5" s="168">
        <v>5</v>
      </c>
      <c r="G5" s="168">
        <v>2</v>
      </c>
      <c r="H5" s="166" t="s">
        <v>547</v>
      </c>
      <c r="N5" s="163"/>
    </row>
    <row r="6" spans="1:14" s="160" customFormat="1" ht="12" outlineLevel="2">
      <c r="A6" s="159">
        <v>1</v>
      </c>
      <c r="B6" s="160" t="s">
        <v>544</v>
      </c>
      <c r="C6" s="160" t="s">
        <v>254</v>
      </c>
      <c r="D6" s="160" t="s">
        <v>208</v>
      </c>
      <c r="E6" s="161">
        <v>41797</v>
      </c>
      <c r="F6" s="162">
        <v>1</v>
      </c>
      <c r="G6" s="162">
        <v>6</v>
      </c>
      <c r="H6" s="160" t="s">
        <v>549</v>
      </c>
      <c r="N6" s="163"/>
    </row>
    <row r="7" spans="1:14" s="160" customFormat="1" ht="12" outlineLevel="1">
      <c r="A7" s="159"/>
      <c r="C7" s="169" t="s">
        <v>255</v>
      </c>
      <c r="E7" s="161"/>
      <c r="F7" s="162">
        <f>SUBTOTAL(9,F5:F6)</f>
        <v>6</v>
      </c>
      <c r="G7" s="162"/>
      <c r="N7" s="163"/>
    </row>
    <row r="8" spans="1:14" s="160" customFormat="1" ht="12" outlineLevel="2">
      <c r="A8" s="164">
        <v>1</v>
      </c>
      <c r="B8" s="165" t="s">
        <v>544</v>
      </c>
      <c r="C8" s="165" t="s">
        <v>124</v>
      </c>
      <c r="D8" s="166" t="s">
        <v>290</v>
      </c>
      <c r="E8" s="167">
        <v>41700</v>
      </c>
      <c r="F8" s="168">
        <v>1</v>
      </c>
      <c r="G8" s="168">
        <v>6</v>
      </c>
      <c r="H8" s="166" t="s">
        <v>549</v>
      </c>
      <c r="N8" s="163"/>
    </row>
    <row r="9" spans="1:14" s="160" customFormat="1" ht="12" outlineLevel="1">
      <c r="A9" s="164"/>
      <c r="B9" s="165"/>
      <c r="C9" s="170" t="s">
        <v>125</v>
      </c>
      <c r="D9" s="166"/>
      <c r="E9" s="167"/>
      <c r="F9" s="168">
        <f>SUBTOTAL(9,F8:F8)</f>
        <v>1</v>
      </c>
      <c r="G9" s="168"/>
      <c r="H9" s="166"/>
      <c r="N9" s="163"/>
    </row>
    <row r="10" spans="1:14" s="160" customFormat="1" ht="12" outlineLevel="2">
      <c r="A10" s="164">
        <v>1</v>
      </c>
      <c r="B10" s="165" t="s">
        <v>544</v>
      </c>
      <c r="C10" s="165" t="s">
        <v>59</v>
      </c>
      <c r="D10" s="166" t="s">
        <v>290</v>
      </c>
      <c r="E10" s="167">
        <v>41700</v>
      </c>
      <c r="F10" s="168">
        <v>6</v>
      </c>
      <c r="G10" s="168">
        <v>1</v>
      </c>
      <c r="H10" s="166" t="s">
        <v>546</v>
      </c>
      <c r="N10" s="163"/>
    </row>
    <row r="11" spans="1:14" s="160" customFormat="1" ht="12" outlineLevel="1">
      <c r="A11" s="164"/>
      <c r="B11" s="165"/>
      <c r="C11" s="170" t="s">
        <v>64</v>
      </c>
      <c r="D11" s="166"/>
      <c r="E11" s="167"/>
      <c r="F11" s="168">
        <f>SUBTOTAL(9,F10:F10)</f>
        <v>6</v>
      </c>
      <c r="G11" s="168"/>
      <c r="H11" s="166"/>
      <c r="N11" s="163"/>
    </row>
    <row r="12" spans="1:14" s="160" customFormat="1" ht="12" outlineLevel="2">
      <c r="A12" s="164">
        <v>1</v>
      </c>
      <c r="B12" s="165" t="s">
        <v>544</v>
      </c>
      <c r="C12" s="165" t="s">
        <v>158</v>
      </c>
      <c r="D12" s="166" t="s">
        <v>286</v>
      </c>
      <c r="E12" s="167">
        <v>41560</v>
      </c>
      <c r="F12" s="168">
        <v>2</v>
      </c>
      <c r="G12" s="168">
        <v>5</v>
      </c>
      <c r="H12" s="166" t="s">
        <v>548</v>
      </c>
      <c r="N12" s="163"/>
    </row>
    <row r="13" spans="1:14" s="160" customFormat="1" ht="12" outlineLevel="1">
      <c r="A13" s="164"/>
      <c r="B13" s="165"/>
      <c r="C13" s="170" t="s">
        <v>160</v>
      </c>
      <c r="D13" s="166"/>
      <c r="E13" s="167"/>
      <c r="F13" s="168">
        <f>SUBTOTAL(9,F12:F12)</f>
        <v>2</v>
      </c>
      <c r="G13" s="168"/>
      <c r="H13" s="166"/>
      <c r="N13" s="163"/>
    </row>
    <row r="14" spans="1:14" s="160" customFormat="1" ht="12" outlineLevel="2">
      <c r="A14" s="159">
        <v>1</v>
      </c>
      <c r="B14" s="160" t="s">
        <v>544</v>
      </c>
      <c r="C14" s="160" t="s">
        <v>104</v>
      </c>
      <c r="D14" s="160" t="s">
        <v>208</v>
      </c>
      <c r="E14" s="161">
        <v>41797</v>
      </c>
      <c r="F14" s="162">
        <v>6</v>
      </c>
      <c r="G14" s="162">
        <v>1</v>
      </c>
      <c r="H14" s="160" t="s">
        <v>546</v>
      </c>
      <c r="N14" s="163"/>
    </row>
    <row r="15" spans="1:14" s="160" customFormat="1" ht="12" outlineLevel="2">
      <c r="A15" s="159">
        <v>1</v>
      </c>
      <c r="B15" s="160" t="s">
        <v>544</v>
      </c>
      <c r="C15" s="160" t="s">
        <v>104</v>
      </c>
      <c r="D15" s="160" t="s">
        <v>242</v>
      </c>
      <c r="E15" s="161">
        <v>41811</v>
      </c>
      <c r="F15" s="162">
        <v>6</v>
      </c>
      <c r="G15" s="162">
        <v>1</v>
      </c>
      <c r="H15" s="160" t="s">
        <v>546</v>
      </c>
      <c r="N15" s="163"/>
    </row>
    <row r="16" spans="1:14" s="160" customFormat="1" ht="12" outlineLevel="1">
      <c r="A16" s="159"/>
      <c r="C16" s="169" t="s">
        <v>105</v>
      </c>
      <c r="E16" s="161"/>
      <c r="F16" s="162">
        <f>SUBTOTAL(9,F14:F15)</f>
        <v>12</v>
      </c>
      <c r="G16" s="162"/>
      <c r="N16" s="163"/>
    </row>
    <row r="17" spans="1:14" s="160" customFormat="1" ht="12" outlineLevel="2">
      <c r="A17" s="164">
        <v>1</v>
      </c>
      <c r="B17" s="165" t="s">
        <v>544</v>
      </c>
      <c r="C17" s="165" t="s">
        <v>307</v>
      </c>
      <c r="D17" s="166" t="s">
        <v>290</v>
      </c>
      <c r="E17" s="167">
        <v>41700</v>
      </c>
      <c r="F17" s="168">
        <v>5</v>
      </c>
      <c r="G17" s="168">
        <v>2</v>
      </c>
      <c r="H17" s="166" t="s">
        <v>547</v>
      </c>
      <c r="N17" s="163"/>
    </row>
    <row r="18" spans="1:14" s="160" customFormat="1" ht="12" outlineLevel="2">
      <c r="A18" s="159">
        <v>1</v>
      </c>
      <c r="B18" s="160" t="s">
        <v>544</v>
      </c>
      <c r="C18" s="160" t="s">
        <v>307</v>
      </c>
      <c r="D18" s="160" t="s">
        <v>208</v>
      </c>
      <c r="E18" s="161">
        <v>41797</v>
      </c>
      <c r="F18" s="162">
        <v>5</v>
      </c>
      <c r="G18" s="162">
        <v>2</v>
      </c>
      <c r="H18" s="160" t="s">
        <v>547</v>
      </c>
      <c r="N18" s="163"/>
    </row>
    <row r="19" spans="1:14" s="160" customFormat="1" ht="12" outlineLevel="1">
      <c r="A19" s="159"/>
      <c r="C19" s="169" t="s">
        <v>224</v>
      </c>
      <c r="E19" s="161"/>
      <c r="F19" s="162">
        <f>SUBTOTAL(9,F17:F18)</f>
        <v>10</v>
      </c>
      <c r="G19" s="162"/>
      <c r="N19" s="163"/>
    </row>
    <row r="20" spans="1:14" s="160" customFormat="1" ht="12" outlineLevel="2">
      <c r="A20" s="164">
        <v>1</v>
      </c>
      <c r="B20" s="165" t="s">
        <v>544</v>
      </c>
      <c r="C20" s="165" t="s">
        <v>225</v>
      </c>
      <c r="D20" s="166" t="s">
        <v>286</v>
      </c>
      <c r="E20" s="167">
        <v>41560</v>
      </c>
      <c r="F20" s="168">
        <v>1</v>
      </c>
      <c r="G20" s="168">
        <v>6</v>
      </c>
      <c r="H20" s="166" t="s">
        <v>549</v>
      </c>
      <c r="N20" s="163"/>
    </row>
    <row r="21" spans="1:14" s="160" customFormat="1" ht="12" outlineLevel="1">
      <c r="A21" s="164"/>
      <c r="B21" s="165"/>
      <c r="C21" s="170" t="s">
        <v>226</v>
      </c>
      <c r="D21" s="166"/>
      <c r="E21" s="167"/>
      <c r="F21" s="168">
        <f>SUBTOTAL(9,F20:F20)</f>
        <v>1</v>
      </c>
      <c r="G21" s="168"/>
      <c r="H21" s="166"/>
      <c r="N21" s="163"/>
    </row>
    <row r="22" spans="1:14" s="160" customFormat="1" ht="12" outlineLevel="2">
      <c r="A22" s="164">
        <v>1</v>
      </c>
      <c r="B22" s="165" t="s">
        <v>544</v>
      </c>
      <c r="C22" s="165" t="s">
        <v>69</v>
      </c>
      <c r="D22" s="166" t="s">
        <v>290</v>
      </c>
      <c r="E22" s="167">
        <v>41700</v>
      </c>
      <c r="F22" s="168">
        <v>4</v>
      </c>
      <c r="G22" s="168">
        <v>3</v>
      </c>
      <c r="H22" s="166" t="s">
        <v>545</v>
      </c>
      <c r="N22" s="163"/>
    </row>
    <row r="23" spans="1:14" s="160" customFormat="1" ht="12" outlineLevel="1">
      <c r="A23" s="164"/>
      <c r="B23" s="165"/>
      <c r="C23" s="170" t="s">
        <v>70</v>
      </c>
      <c r="D23" s="166"/>
      <c r="E23" s="167"/>
      <c r="F23" s="168">
        <f>SUBTOTAL(9,F22:F22)</f>
        <v>4</v>
      </c>
      <c r="G23" s="168"/>
      <c r="H23" s="166"/>
      <c r="N23" s="163"/>
    </row>
    <row r="24" spans="1:14" s="160" customFormat="1" ht="12" outlineLevel="2">
      <c r="A24" s="164">
        <v>1</v>
      </c>
      <c r="B24" s="165" t="s">
        <v>544</v>
      </c>
      <c r="C24" s="165" t="s">
        <v>277</v>
      </c>
      <c r="D24" s="166" t="s">
        <v>286</v>
      </c>
      <c r="E24" s="167">
        <v>41560</v>
      </c>
      <c r="F24" s="168">
        <v>3</v>
      </c>
      <c r="G24" s="168">
        <v>4</v>
      </c>
      <c r="H24" s="166" t="s">
        <v>550</v>
      </c>
      <c r="N24" s="163"/>
    </row>
    <row r="25" spans="1:14" s="160" customFormat="1" ht="12" outlineLevel="1">
      <c r="A25" s="164"/>
      <c r="B25" s="165"/>
      <c r="C25" s="170" t="s">
        <v>282</v>
      </c>
      <c r="D25" s="166"/>
      <c r="E25" s="167"/>
      <c r="F25" s="168">
        <f>SUBTOTAL(9,F24:F24)</f>
        <v>3</v>
      </c>
      <c r="G25" s="168"/>
      <c r="H25" s="166"/>
      <c r="N25" s="163"/>
    </row>
    <row r="26" spans="1:14" s="160" customFormat="1" ht="12" outlineLevel="2">
      <c r="A26" s="164">
        <v>1</v>
      </c>
      <c r="B26" s="165" t="s">
        <v>544</v>
      </c>
      <c r="C26" s="165" t="s">
        <v>128</v>
      </c>
      <c r="D26" s="160" t="s">
        <v>286</v>
      </c>
      <c r="E26" s="167">
        <v>41560</v>
      </c>
      <c r="F26" s="168">
        <v>6</v>
      </c>
      <c r="G26" s="168">
        <v>1</v>
      </c>
      <c r="H26" s="166" t="s">
        <v>546</v>
      </c>
      <c r="N26" s="163"/>
    </row>
    <row r="27" spans="1:14" s="160" customFormat="1" ht="12" outlineLevel="2">
      <c r="A27" s="164">
        <v>1</v>
      </c>
      <c r="B27" s="165" t="s">
        <v>544</v>
      </c>
      <c r="C27" s="165" t="s">
        <v>128</v>
      </c>
      <c r="D27" s="166" t="s">
        <v>286</v>
      </c>
      <c r="E27" s="167">
        <v>41560</v>
      </c>
      <c r="F27" s="168">
        <v>4</v>
      </c>
      <c r="G27" s="168">
        <v>3</v>
      </c>
      <c r="H27" s="166" t="s">
        <v>545</v>
      </c>
      <c r="N27" s="163"/>
    </row>
    <row r="28" spans="1:14" s="160" customFormat="1" ht="12" outlineLevel="2">
      <c r="A28" s="159">
        <v>1</v>
      </c>
      <c r="B28" s="160" t="s">
        <v>544</v>
      </c>
      <c r="C28" s="160" t="s">
        <v>128</v>
      </c>
      <c r="D28" s="160" t="s">
        <v>208</v>
      </c>
      <c r="E28" s="161">
        <v>41797</v>
      </c>
      <c r="F28" s="162">
        <v>4</v>
      </c>
      <c r="G28" s="162">
        <v>3</v>
      </c>
      <c r="H28" s="160" t="s">
        <v>545</v>
      </c>
      <c r="N28" s="163"/>
    </row>
    <row r="29" spans="1:14" s="160" customFormat="1" ht="12" outlineLevel="2">
      <c r="A29" s="159">
        <v>1</v>
      </c>
      <c r="B29" s="160" t="s">
        <v>544</v>
      </c>
      <c r="C29" s="160" t="s">
        <v>128</v>
      </c>
      <c r="D29" s="160" t="s">
        <v>208</v>
      </c>
      <c r="E29" s="161">
        <v>41797</v>
      </c>
      <c r="F29" s="162">
        <v>2</v>
      </c>
      <c r="G29" s="162">
        <v>5</v>
      </c>
      <c r="H29" s="160" t="s">
        <v>548</v>
      </c>
      <c r="N29" s="163"/>
    </row>
    <row r="30" spans="1:14" s="160" customFormat="1" ht="12" outlineLevel="2">
      <c r="A30" s="159">
        <v>1</v>
      </c>
      <c r="B30" s="160" t="s">
        <v>544</v>
      </c>
      <c r="C30" s="160" t="s">
        <v>128</v>
      </c>
      <c r="D30" s="160" t="s">
        <v>242</v>
      </c>
      <c r="E30" s="161">
        <v>41811</v>
      </c>
      <c r="F30" s="162">
        <v>5</v>
      </c>
      <c r="G30" s="162">
        <v>2</v>
      </c>
      <c r="H30" s="160" t="s">
        <v>547</v>
      </c>
      <c r="N30" s="163"/>
    </row>
    <row r="31" spans="1:14" s="172" customFormat="1" ht="11.25" outlineLevel="1">
      <c r="A31" s="171"/>
      <c r="C31" s="172" t="s">
        <v>129</v>
      </c>
      <c r="D31" s="173" t="s">
        <v>834</v>
      </c>
      <c r="E31" s="174"/>
      <c r="F31" s="175">
        <f>SUBTOTAL(9,F26:F30)</f>
        <v>21</v>
      </c>
      <c r="G31" s="175"/>
      <c r="N31" s="176"/>
    </row>
    <row r="32" spans="1:14" s="160" customFormat="1" ht="12" outlineLevel="2">
      <c r="A32" s="164">
        <v>1</v>
      </c>
      <c r="B32" s="165" t="s">
        <v>544</v>
      </c>
      <c r="C32" s="165" t="s">
        <v>287</v>
      </c>
      <c r="D32" s="166" t="s">
        <v>290</v>
      </c>
      <c r="E32" s="167">
        <v>41700</v>
      </c>
      <c r="F32" s="168">
        <v>2</v>
      </c>
      <c r="G32" s="168">
        <v>5</v>
      </c>
      <c r="H32" s="166" t="s">
        <v>548</v>
      </c>
      <c r="N32" s="163"/>
    </row>
    <row r="33" spans="1:14" s="160" customFormat="1" ht="12" outlineLevel="1">
      <c r="A33" s="164"/>
      <c r="B33" s="165"/>
      <c r="C33" s="170" t="s">
        <v>288</v>
      </c>
      <c r="D33" s="166"/>
      <c r="E33" s="167"/>
      <c r="F33" s="168">
        <f>SUBTOTAL(9,F32:F32)</f>
        <v>2</v>
      </c>
      <c r="G33" s="168"/>
      <c r="H33" s="166"/>
      <c r="N33" s="163"/>
    </row>
    <row r="34" spans="1:14" s="160" customFormat="1" ht="12" outlineLevel="2">
      <c r="A34" s="164">
        <v>2</v>
      </c>
      <c r="B34" s="165" t="s">
        <v>551</v>
      </c>
      <c r="C34" s="165" t="s">
        <v>1251</v>
      </c>
      <c r="D34" s="166" t="s">
        <v>286</v>
      </c>
      <c r="E34" s="167">
        <v>41560</v>
      </c>
      <c r="F34" s="168">
        <v>1</v>
      </c>
      <c r="G34" s="168">
        <v>6</v>
      </c>
      <c r="H34" s="166" t="s">
        <v>552</v>
      </c>
      <c r="N34" s="163"/>
    </row>
    <row r="35" spans="1:14" s="160" customFormat="1" ht="12" outlineLevel="1">
      <c r="A35" s="164"/>
      <c r="B35" s="165"/>
      <c r="C35" s="170" t="s">
        <v>1252</v>
      </c>
      <c r="D35" s="166"/>
      <c r="E35" s="167"/>
      <c r="F35" s="168">
        <f>SUBTOTAL(9,F34:F34)</f>
        <v>1</v>
      </c>
      <c r="G35" s="168"/>
      <c r="H35" s="166"/>
      <c r="N35" s="163"/>
    </row>
    <row r="36" spans="1:14" s="160" customFormat="1" ht="12" outlineLevel="2">
      <c r="A36" s="164">
        <v>2</v>
      </c>
      <c r="B36" s="165" t="s">
        <v>551</v>
      </c>
      <c r="C36" s="165" t="s">
        <v>1249</v>
      </c>
      <c r="D36" s="166" t="s">
        <v>290</v>
      </c>
      <c r="E36" s="167">
        <v>41700</v>
      </c>
      <c r="F36" s="168">
        <v>1</v>
      </c>
      <c r="G36" s="168">
        <v>6</v>
      </c>
      <c r="H36" s="166" t="s">
        <v>552</v>
      </c>
      <c r="N36" s="163"/>
    </row>
    <row r="37" spans="1:14" s="160" customFormat="1" ht="12" outlineLevel="1">
      <c r="A37" s="164"/>
      <c r="B37" s="165"/>
      <c r="C37" s="170" t="s">
        <v>1250</v>
      </c>
      <c r="D37" s="166"/>
      <c r="E37" s="167"/>
      <c r="F37" s="168">
        <f>SUBTOTAL(9,F36:F36)</f>
        <v>1</v>
      </c>
      <c r="G37" s="168"/>
      <c r="H37" s="166"/>
      <c r="N37" s="163"/>
    </row>
    <row r="38" spans="1:14" s="160" customFormat="1" ht="12" outlineLevel="2">
      <c r="A38" s="164">
        <v>2</v>
      </c>
      <c r="B38" s="165" t="s">
        <v>551</v>
      </c>
      <c r="C38" s="165" t="s">
        <v>334</v>
      </c>
      <c r="D38" s="166" t="s">
        <v>286</v>
      </c>
      <c r="E38" s="167">
        <v>41560</v>
      </c>
      <c r="F38" s="168">
        <v>4</v>
      </c>
      <c r="G38" s="168">
        <v>3</v>
      </c>
      <c r="H38" s="166" t="s">
        <v>556</v>
      </c>
      <c r="N38" s="163"/>
    </row>
    <row r="39" spans="1:14" s="160" customFormat="1" ht="12" outlineLevel="1">
      <c r="A39" s="164"/>
      <c r="B39" s="165"/>
      <c r="C39" s="170" t="s">
        <v>335</v>
      </c>
      <c r="D39" s="166"/>
      <c r="E39" s="167"/>
      <c r="F39" s="168">
        <f>SUBTOTAL(9,F38:F38)</f>
        <v>4</v>
      </c>
      <c r="G39" s="168"/>
      <c r="H39" s="166"/>
      <c r="N39" s="163"/>
    </row>
    <row r="40" spans="1:14" s="160" customFormat="1" ht="12" outlineLevel="2">
      <c r="A40" s="159">
        <v>2</v>
      </c>
      <c r="B40" s="160" t="s">
        <v>551</v>
      </c>
      <c r="C40" s="160" t="s">
        <v>40</v>
      </c>
      <c r="D40" s="160" t="s">
        <v>208</v>
      </c>
      <c r="E40" s="161">
        <v>41797</v>
      </c>
      <c r="F40" s="162">
        <v>1</v>
      </c>
      <c r="G40" s="162">
        <v>6</v>
      </c>
      <c r="H40" s="160" t="s">
        <v>552</v>
      </c>
      <c r="N40" s="163"/>
    </row>
    <row r="41" spans="1:14" s="160" customFormat="1" ht="12" outlineLevel="1">
      <c r="A41" s="159"/>
      <c r="C41" s="169" t="s">
        <v>42</v>
      </c>
      <c r="E41" s="161"/>
      <c r="F41" s="162">
        <f>SUBTOTAL(9,F40:F40)</f>
        <v>1</v>
      </c>
      <c r="G41" s="162"/>
      <c r="N41" s="163"/>
    </row>
    <row r="42" spans="1:14" s="160" customFormat="1" ht="12" outlineLevel="2">
      <c r="A42" s="164">
        <v>2</v>
      </c>
      <c r="B42" s="165" t="s">
        <v>551</v>
      </c>
      <c r="C42" s="165" t="s">
        <v>1298</v>
      </c>
      <c r="D42" s="166" t="s">
        <v>286</v>
      </c>
      <c r="E42" s="167">
        <v>41560</v>
      </c>
      <c r="F42" s="168">
        <v>3</v>
      </c>
      <c r="G42" s="168">
        <v>4</v>
      </c>
      <c r="H42" s="166" t="s">
        <v>554</v>
      </c>
      <c r="N42" s="163"/>
    </row>
    <row r="43" spans="1:14" s="160" customFormat="1" ht="12" outlineLevel="1">
      <c r="A43" s="164"/>
      <c r="B43" s="165"/>
      <c r="C43" s="170" t="s">
        <v>1299</v>
      </c>
      <c r="D43" s="166"/>
      <c r="E43" s="167"/>
      <c r="F43" s="168">
        <f>SUBTOTAL(9,F42:F42)</f>
        <v>3</v>
      </c>
      <c r="G43" s="168"/>
      <c r="H43" s="166"/>
      <c r="N43" s="163"/>
    </row>
    <row r="44" spans="1:14" s="160" customFormat="1" ht="12" outlineLevel="2">
      <c r="A44" s="159">
        <v>2</v>
      </c>
      <c r="B44" s="160" t="s">
        <v>551</v>
      </c>
      <c r="C44" s="160" t="s">
        <v>154</v>
      </c>
      <c r="D44" s="160" t="s">
        <v>208</v>
      </c>
      <c r="E44" s="161">
        <v>41797</v>
      </c>
      <c r="F44" s="162">
        <v>5</v>
      </c>
      <c r="G44" s="162">
        <v>2</v>
      </c>
      <c r="H44" s="160" t="s">
        <v>557</v>
      </c>
      <c r="N44" s="163"/>
    </row>
    <row r="45" spans="1:14" s="160" customFormat="1" ht="12" outlineLevel="1">
      <c r="A45" s="159"/>
      <c r="C45" s="169" t="s">
        <v>155</v>
      </c>
      <c r="E45" s="161"/>
      <c r="F45" s="162">
        <f>SUBTOTAL(9,F44:F44)</f>
        <v>5</v>
      </c>
      <c r="G45" s="162"/>
      <c r="N45" s="163"/>
    </row>
    <row r="46" spans="1:14" s="160" customFormat="1" ht="12" outlineLevel="2">
      <c r="A46" s="164">
        <v>2</v>
      </c>
      <c r="B46" s="165" t="s">
        <v>551</v>
      </c>
      <c r="C46" s="165" t="s">
        <v>59</v>
      </c>
      <c r="D46" s="166" t="s">
        <v>290</v>
      </c>
      <c r="E46" s="167">
        <v>41700</v>
      </c>
      <c r="F46" s="168">
        <v>5</v>
      </c>
      <c r="G46" s="168">
        <v>2</v>
      </c>
      <c r="H46" s="166" t="s">
        <v>557</v>
      </c>
      <c r="N46" s="163"/>
    </row>
    <row r="47" spans="1:14" s="160" customFormat="1" ht="12" outlineLevel="1">
      <c r="A47" s="164"/>
      <c r="B47" s="165"/>
      <c r="C47" s="170" t="s">
        <v>64</v>
      </c>
      <c r="D47" s="166"/>
      <c r="E47" s="167"/>
      <c r="F47" s="168">
        <f>SUBTOTAL(9,F46:F46)</f>
        <v>5</v>
      </c>
      <c r="G47" s="168"/>
      <c r="H47" s="166"/>
      <c r="N47" s="163"/>
    </row>
    <row r="48" spans="1:14" s="160" customFormat="1" ht="12" outlineLevel="2">
      <c r="A48" s="164">
        <v>2</v>
      </c>
      <c r="B48" s="165" t="s">
        <v>551</v>
      </c>
      <c r="C48" s="165" t="s">
        <v>995</v>
      </c>
      <c r="D48" s="166" t="s">
        <v>290</v>
      </c>
      <c r="E48" s="167">
        <v>41700</v>
      </c>
      <c r="F48" s="168">
        <v>6</v>
      </c>
      <c r="G48" s="168">
        <v>1</v>
      </c>
      <c r="H48" s="166" t="s">
        <v>553</v>
      </c>
      <c r="N48" s="163"/>
    </row>
    <row r="49" spans="1:14" s="160" customFormat="1" ht="12" outlineLevel="1">
      <c r="A49" s="164"/>
      <c r="B49" s="165"/>
      <c r="C49" s="170" t="s">
        <v>997</v>
      </c>
      <c r="D49" s="166"/>
      <c r="E49" s="167"/>
      <c r="F49" s="168">
        <f>SUBTOTAL(9,F48:F48)</f>
        <v>6</v>
      </c>
      <c r="G49" s="168"/>
      <c r="H49" s="166"/>
      <c r="N49" s="163"/>
    </row>
    <row r="50" spans="1:14" s="160" customFormat="1" ht="12" outlineLevel="2">
      <c r="A50" s="164">
        <v>2</v>
      </c>
      <c r="B50" s="165" t="s">
        <v>551</v>
      </c>
      <c r="C50" s="165" t="s">
        <v>158</v>
      </c>
      <c r="D50" s="166" t="s">
        <v>286</v>
      </c>
      <c r="E50" s="167">
        <v>41560</v>
      </c>
      <c r="F50" s="168">
        <v>2</v>
      </c>
      <c r="G50" s="168">
        <v>5</v>
      </c>
      <c r="H50" s="166" t="s">
        <v>555</v>
      </c>
      <c r="N50" s="163"/>
    </row>
    <row r="51" spans="1:14" s="160" customFormat="1" ht="12" outlineLevel="1">
      <c r="A51" s="164"/>
      <c r="B51" s="165"/>
      <c r="C51" s="170" t="s">
        <v>160</v>
      </c>
      <c r="D51" s="166"/>
      <c r="E51" s="167"/>
      <c r="F51" s="168">
        <f>SUBTOTAL(9,F50:F50)</f>
        <v>2</v>
      </c>
      <c r="G51" s="168"/>
      <c r="H51" s="166"/>
      <c r="N51" s="163"/>
    </row>
    <row r="52" spans="1:14" s="160" customFormat="1" ht="12" outlineLevel="2">
      <c r="A52" s="159">
        <v>2</v>
      </c>
      <c r="B52" s="160" t="s">
        <v>551</v>
      </c>
      <c r="C52" s="160" t="s">
        <v>1396</v>
      </c>
      <c r="D52" s="160" t="s">
        <v>208</v>
      </c>
      <c r="E52" s="161">
        <v>41797</v>
      </c>
      <c r="F52" s="162">
        <v>2</v>
      </c>
      <c r="G52" s="162">
        <v>5</v>
      </c>
      <c r="H52" s="160" t="s">
        <v>555</v>
      </c>
      <c r="N52" s="163"/>
    </row>
    <row r="53" spans="1:14" s="160" customFormat="1" ht="12" outlineLevel="1">
      <c r="A53" s="159"/>
      <c r="C53" s="169" t="s">
        <v>1399</v>
      </c>
      <c r="E53" s="161"/>
      <c r="F53" s="162">
        <f>SUBTOTAL(9,F52:F52)</f>
        <v>2</v>
      </c>
      <c r="G53" s="162"/>
      <c r="N53" s="163"/>
    </row>
    <row r="54" spans="1:14" s="160" customFormat="1" ht="12" outlineLevel="2">
      <c r="A54" s="164">
        <v>2</v>
      </c>
      <c r="B54" s="165" t="s">
        <v>551</v>
      </c>
      <c r="C54" s="165" t="s">
        <v>378</v>
      </c>
      <c r="D54" s="166" t="s">
        <v>290</v>
      </c>
      <c r="E54" s="167">
        <v>41700</v>
      </c>
      <c r="F54" s="168">
        <v>4</v>
      </c>
      <c r="G54" s="168">
        <v>3</v>
      </c>
      <c r="H54" s="166" t="s">
        <v>556</v>
      </c>
      <c r="N54" s="163"/>
    </row>
    <row r="55" spans="1:14" s="160" customFormat="1" ht="12" outlineLevel="2">
      <c r="A55" s="164">
        <v>2</v>
      </c>
      <c r="B55" s="165" t="s">
        <v>551</v>
      </c>
      <c r="C55" s="165" t="s">
        <v>378</v>
      </c>
      <c r="D55" s="166" t="s">
        <v>290</v>
      </c>
      <c r="E55" s="167">
        <v>41700</v>
      </c>
      <c r="F55" s="168">
        <v>2</v>
      </c>
      <c r="G55" s="168">
        <v>5</v>
      </c>
      <c r="H55" s="166" t="s">
        <v>555</v>
      </c>
      <c r="N55" s="163"/>
    </row>
    <row r="56" spans="1:14" s="160" customFormat="1" ht="12" outlineLevel="2">
      <c r="A56" s="164">
        <v>2</v>
      </c>
      <c r="B56" s="165" t="s">
        <v>551</v>
      </c>
      <c r="C56" s="165" t="s">
        <v>378</v>
      </c>
      <c r="D56" s="166" t="s">
        <v>286</v>
      </c>
      <c r="E56" s="167">
        <v>41560</v>
      </c>
      <c r="F56" s="168">
        <v>6</v>
      </c>
      <c r="G56" s="168">
        <v>1</v>
      </c>
      <c r="H56" s="166" t="s">
        <v>553</v>
      </c>
      <c r="N56" s="163"/>
    </row>
    <row r="57" spans="1:14" s="160" customFormat="1" ht="12" outlineLevel="1">
      <c r="A57" s="164"/>
      <c r="B57" s="165"/>
      <c r="C57" s="170" t="s">
        <v>380</v>
      </c>
      <c r="D57" s="166"/>
      <c r="E57" s="167"/>
      <c r="F57" s="168">
        <f>SUBTOTAL(9,F54:F56)</f>
        <v>12</v>
      </c>
      <c r="G57" s="168"/>
      <c r="H57" s="166"/>
      <c r="N57" s="163"/>
    </row>
    <row r="58" spans="1:14" s="160" customFormat="1" ht="12" outlineLevel="2">
      <c r="A58" s="164">
        <v>2</v>
      </c>
      <c r="B58" s="165" t="s">
        <v>551</v>
      </c>
      <c r="C58" s="165" t="s">
        <v>381</v>
      </c>
      <c r="D58" s="166" t="s">
        <v>290</v>
      </c>
      <c r="E58" s="167">
        <v>41700</v>
      </c>
      <c r="F58" s="168">
        <v>3</v>
      </c>
      <c r="G58" s="168">
        <v>4</v>
      </c>
      <c r="H58" s="166" t="s">
        <v>554</v>
      </c>
      <c r="N58" s="163"/>
    </row>
    <row r="59" spans="1:14" s="160" customFormat="1" ht="12" outlineLevel="1">
      <c r="A59" s="164"/>
      <c r="B59" s="165"/>
      <c r="C59" s="170" t="s">
        <v>383</v>
      </c>
      <c r="D59" s="166"/>
      <c r="E59" s="167"/>
      <c r="F59" s="168">
        <f>SUBTOTAL(9,F58:F58)</f>
        <v>3</v>
      </c>
      <c r="G59" s="168"/>
      <c r="H59" s="166"/>
      <c r="N59" s="163"/>
    </row>
    <row r="60" spans="1:14" s="160" customFormat="1" ht="12" outlineLevel="2">
      <c r="A60" s="164">
        <v>2</v>
      </c>
      <c r="B60" s="165" t="s">
        <v>551</v>
      </c>
      <c r="C60" s="165" t="s">
        <v>307</v>
      </c>
      <c r="D60" s="166" t="s">
        <v>286</v>
      </c>
      <c r="E60" s="167">
        <v>41560</v>
      </c>
      <c r="F60" s="168">
        <v>5</v>
      </c>
      <c r="G60" s="168">
        <v>2</v>
      </c>
      <c r="H60" s="166" t="s">
        <v>557</v>
      </c>
      <c r="N60" s="163"/>
    </row>
    <row r="61" spans="1:14" s="160" customFormat="1" ht="12" outlineLevel="1">
      <c r="A61" s="164"/>
      <c r="B61" s="165"/>
      <c r="C61" s="170" t="s">
        <v>224</v>
      </c>
      <c r="D61" s="166"/>
      <c r="E61" s="167"/>
      <c r="F61" s="168">
        <f>SUBTOTAL(9,F60:F60)</f>
        <v>5</v>
      </c>
      <c r="G61" s="168"/>
      <c r="H61" s="166"/>
      <c r="N61" s="163"/>
    </row>
    <row r="62" spans="1:14" s="160" customFormat="1" ht="12" outlineLevel="2">
      <c r="A62" s="159">
        <v>2</v>
      </c>
      <c r="B62" s="160" t="s">
        <v>551</v>
      </c>
      <c r="C62" s="160" t="s">
        <v>277</v>
      </c>
      <c r="D62" s="160" t="s">
        <v>208</v>
      </c>
      <c r="E62" s="161">
        <v>41797</v>
      </c>
      <c r="F62" s="162">
        <v>4</v>
      </c>
      <c r="G62" s="162">
        <v>3</v>
      </c>
      <c r="H62" s="160" t="s">
        <v>556</v>
      </c>
      <c r="N62" s="163"/>
    </row>
    <row r="63" spans="1:14" s="160" customFormat="1" ht="12" outlineLevel="2">
      <c r="A63" s="159">
        <v>2</v>
      </c>
      <c r="B63" s="160" t="s">
        <v>551</v>
      </c>
      <c r="C63" s="160" t="s">
        <v>277</v>
      </c>
      <c r="D63" s="160" t="s">
        <v>208</v>
      </c>
      <c r="E63" s="161">
        <v>41797</v>
      </c>
      <c r="F63" s="162">
        <v>3</v>
      </c>
      <c r="G63" s="162">
        <v>4</v>
      </c>
      <c r="H63" s="160" t="s">
        <v>554</v>
      </c>
      <c r="N63" s="163"/>
    </row>
    <row r="64" spans="1:14" s="160" customFormat="1" ht="12" outlineLevel="2">
      <c r="A64" s="159">
        <v>2</v>
      </c>
      <c r="B64" s="160" t="s">
        <v>551</v>
      </c>
      <c r="C64" s="160" t="s">
        <v>277</v>
      </c>
      <c r="D64" s="160" t="s">
        <v>242</v>
      </c>
      <c r="E64" s="161">
        <v>41811</v>
      </c>
      <c r="F64" s="162">
        <v>6</v>
      </c>
      <c r="G64" s="162">
        <v>1</v>
      </c>
      <c r="H64" s="160" t="s">
        <v>553</v>
      </c>
      <c r="N64" s="163"/>
    </row>
    <row r="65" spans="1:14" s="178" customFormat="1" ht="12" outlineLevel="1">
      <c r="A65" s="177"/>
      <c r="C65" s="178" t="s">
        <v>282</v>
      </c>
      <c r="D65" s="173" t="s">
        <v>834</v>
      </c>
      <c r="F65" s="179">
        <f>SUBTOTAL(9,F62:F64)</f>
        <v>13</v>
      </c>
      <c r="G65" s="179"/>
      <c r="N65" s="180"/>
    </row>
    <row r="66" spans="1:14" s="160" customFormat="1" ht="12" outlineLevel="2">
      <c r="A66" s="159">
        <v>2</v>
      </c>
      <c r="B66" s="160" t="s">
        <v>551</v>
      </c>
      <c r="C66" s="160" t="s">
        <v>128</v>
      </c>
      <c r="D66" s="160" t="s">
        <v>208</v>
      </c>
      <c r="E66" s="161">
        <v>41797</v>
      </c>
      <c r="F66" s="162">
        <v>6</v>
      </c>
      <c r="G66" s="162">
        <v>1</v>
      </c>
      <c r="H66" s="160" t="s">
        <v>553</v>
      </c>
      <c r="N66" s="163"/>
    </row>
    <row r="67" spans="1:14" s="160" customFormat="1" ht="12" outlineLevel="1">
      <c r="A67" s="159"/>
      <c r="C67" s="169" t="s">
        <v>129</v>
      </c>
      <c r="E67" s="161"/>
      <c r="F67" s="162">
        <f>SUBTOTAL(9,F66:F66)</f>
        <v>6</v>
      </c>
      <c r="G67" s="162"/>
      <c r="N67" s="163"/>
    </row>
    <row r="68" spans="1:14" s="160" customFormat="1" ht="12" outlineLevel="2">
      <c r="A68" s="164">
        <v>3</v>
      </c>
      <c r="B68" s="165" t="s">
        <v>558</v>
      </c>
      <c r="C68" s="165" t="s">
        <v>297</v>
      </c>
      <c r="D68" s="166" t="s">
        <v>286</v>
      </c>
      <c r="E68" s="167">
        <v>41560</v>
      </c>
      <c r="F68" s="168">
        <v>6</v>
      </c>
      <c r="G68" s="168">
        <v>1</v>
      </c>
      <c r="H68" s="166" t="s">
        <v>563</v>
      </c>
      <c r="N68" s="163"/>
    </row>
    <row r="69" spans="1:14" s="160" customFormat="1" ht="12" outlineLevel="1">
      <c r="A69" s="164"/>
      <c r="B69" s="165"/>
      <c r="C69" s="170" t="s">
        <v>298</v>
      </c>
      <c r="D69" s="166"/>
      <c r="E69" s="167"/>
      <c r="F69" s="168">
        <f>SUBTOTAL(9,F68:F68)</f>
        <v>6</v>
      </c>
      <c r="G69" s="168"/>
      <c r="H69" s="166"/>
      <c r="N69" s="163"/>
    </row>
    <row r="70" spans="1:14" s="160" customFormat="1" ht="12" outlineLevel="2">
      <c r="A70" s="164">
        <v>3</v>
      </c>
      <c r="B70" s="165" t="s">
        <v>558</v>
      </c>
      <c r="C70" s="165" t="s">
        <v>742</v>
      </c>
      <c r="D70" s="166" t="s">
        <v>290</v>
      </c>
      <c r="E70" s="167">
        <v>41700</v>
      </c>
      <c r="F70" s="168">
        <v>3</v>
      </c>
      <c r="G70" s="168">
        <v>4</v>
      </c>
      <c r="H70" s="166" t="s">
        <v>561</v>
      </c>
      <c r="N70" s="163"/>
    </row>
    <row r="71" spans="1:14" s="160" customFormat="1" ht="12" outlineLevel="2">
      <c r="A71" s="164">
        <v>3</v>
      </c>
      <c r="B71" s="165" t="s">
        <v>558</v>
      </c>
      <c r="C71" s="165" t="s">
        <v>742</v>
      </c>
      <c r="D71" s="166" t="s">
        <v>290</v>
      </c>
      <c r="E71" s="167">
        <v>41700</v>
      </c>
      <c r="F71" s="168">
        <v>1</v>
      </c>
      <c r="G71" s="168">
        <v>6</v>
      </c>
      <c r="H71" s="166" t="s">
        <v>564</v>
      </c>
      <c r="N71" s="163"/>
    </row>
    <row r="72" spans="1:14" s="160" customFormat="1" ht="12" outlineLevel="1">
      <c r="A72" s="164"/>
      <c r="B72" s="165"/>
      <c r="C72" s="170" t="s">
        <v>743</v>
      </c>
      <c r="D72" s="166"/>
      <c r="E72" s="167"/>
      <c r="F72" s="168">
        <f>SUBTOTAL(9,F70:F71)</f>
        <v>4</v>
      </c>
      <c r="G72" s="168"/>
      <c r="H72" s="166"/>
      <c r="N72" s="163"/>
    </row>
    <row r="73" spans="1:14" s="160" customFormat="1" ht="12" outlineLevel="2">
      <c r="A73" s="164">
        <v>3</v>
      </c>
      <c r="B73" s="165" t="s">
        <v>558</v>
      </c>
      <c r="C73" s="165" t="s">
        <v>191</v>
      </c>
      <c r="D73" s="166" t="s">
        <v>290</v>
      </c>
      <c r="E73" s="167">
        <v>41700</v>
      </c>
      <c r="F73" s="168">
        <v>6</v>
      </c>
      <c r="G73" s="168">
        <v>1</v>
      </c>
      <c r="H73" s="166" t="s">
        <v>563</v>
      </c>
      <c r="N73" s="163"/>
    </row>
    <row r="74" spans="1:14" s="160" customFormat="1" ht="12" outlineLevel="1">
      <c r="A74" s="164"/>
      <c r="B74" s="165"/>
      <c r="C74" s="170" t="s">
        <v>192</v>
      </c>
      <c r="D74" s="166"/>
      <c r="E74" s="167"/>
      <c r="F74" s="168">
        <f>SUBTOTAL(9,F73:F73)</f>
        <v>6</v>
      </c>
      <c r="G74" s="168"/>
      <c r="H74" s="166"/>
      <c r="N74" s="163"/>
    </row>
    <row r="75" spans="1:14" s="160" customFormat="1" ht="12" outlineLevel="2">
      <c r="A75" s="164">
        <v>3</v>
      </c>
      <c r="B75" s="165" t="s">
        <v>558</v>
      </c>
      <c r="C75" s="165" t="s">
        <v>144</v>
      </c>
      <c r="D75" s="166" t="s">
        <v>286</v>
      </c>
      <c r="E75" s="167">
        <v>41560</v>
      </c>
      <c r="F75" s="168">
        <v>3</v>
      </c>
      <c r="G75" s="168">
        <v>4</v>
      </c>
      <c r="H75" s="166" t="s">
        <v>561</v>
      </c>
      <c r="N75" s="163"/>
    </row>
    <row r="76" spans="1:14" s="160" customFormat="1" ht="12" outlineLevel="1">
      <c r="A76" s="164"/>
      <c r="B76" s="165"/>
      <c r="C76" s="170" t="s">
        <v>146</v>
      </c>
      <c r="D76" s="166"/>
      <c r="E76" s="167"/>
      <c r="F76" s="168">
        <f>SUBTOTAL(9,F75:F75)</f>
        <v>3</v>
      </c>
      <c r="G76" s="168"/>
      <c r="H76" s="166"/>
      <c r="N76" s="163"/>
    </row>
    <row r="77" spans="1:14" s="160" customFormat="1" ht="12" outlineLevel="2">
      <c r="A77" s="159">
        <v>3</v>
      </c>
      <c r="B77" s="160" t="s">
        <v>558</v>
      </c>
      <c r="C77" s="160" t="s">
        <v>6</v>
      </c>
      <c r="D77" s="160" t="s">
        <v>208</v>
      </c>
      <c r="E77" s="161">
        <v>41797</v>
      </c>
      <c r="F77" s="162">
        <v>5</v>
      </c>
      <c r="G77" s="162">
        <v>2</v>
      </c>
      <c r="H77" s="160" t="s">
        <v>560</v>
      </c>
      <c r="N77" s="163"/>
    </row>
    <row r="78" spans="1:14" s="160" customFormat="1" ht="12" outlineLevel="1">
      <c r="A78" s="159"/>
      <c r="C78" s="169" t="s">
        <v>7</v>
      </c>
      <c r="E78" s="161"/>
      <c r="F78" s="162">
        <f>SUBTOTAL(9,F77:F77)</f>
        <v>5</v>
      </c>
      <c r="G78" s="162"/>
      <c r="N78" s="163"/>
    </row>
    <row r="79" spans="1:14" s="160" customFormat="1" ht="12" outlineLevel="2">
      <c r="A79" s="164">
        <v>3</v>
      </c>
      <c r="B79" s="165" t="s">
        <v>558</v>
      </c>
      <c r="C79" s="165" t="s">
        <v>372</v>
      </c>
      <c r="D79" s="166" t="s">
        <v>290</v>
      </c>
      <c r="E79" s="167">
        <v>41700</v>
      </c>
      <c r="F79" s="168">
        <v>2</v>
      </c>
      <c r="G79" s="168">
        <v>5</v>
      </c>
      <c r="H79" s="166" t="s">
        <v>562</v>
      </c>
      <c r="N79" s="163"/>
    </row>
    <row r="80" spans="1:14" s="160" customFormat="1" ht="12" outlineLevel="1">
      <c r="A80" s="164"/>
      <c r="B80" s="165"/>
      <c r="C80" s="170" t="s">
        <v>413</v>
      </c>
      <c r="D80" s="166"/>
      <c r="E80" s="167"/>
      <c r="F80" s="168">
        <f>SUBTOTAL(9,F79:F79)</f>
        <v>2</v>
      </c>
      <c r="G80" s="168"/>
      <c r="H80" s="166"/>
      <c r="N80" s="163"/>
    </row>
    <row r="81" spans="1:14" s="160" customFormat="1" ht="12" outlineLevel="2">
      <c r="A81" s="159">
        <v>3</v>
      </c>
      <c r="B81" s="160" t="s">
        <v>558</v>
      </c>
      <c r="C81" s="160" t="s">
        <v>19</v>
      </c>
      <c r="D81" s="160" t="s">
        <v>208</v>
      </c>
      <c r="E81" s="161">
        <v>41797</v>
      </c>
      <c r="F81" s="162">
        <v>3</v>
      </c>
      <c r="G81" s="162">
        <v>4</v>
      </c>
      <c r="H81" s="160" t="s">
        <v>561</v>
      </c>
      <c r="N81" s="163"/>
    </row>
    <row r="82" spans="1:14" s="160" customFormat="1" ht="12" outlineLevel="1">
      <c r="A82" s="159"/>
      <c r="C82" s="169" t="s">
        <v>20</v>
      </c>
      <c r="E82" s="161"/>
      <c r="F82" s="162">
        <f>SUBTOTAL(9,F81:F81)</f>
        <v>3</v>
      </c>
      <c r="G82" s="162"/>
      <c r="N82" s="163"/>
    </row>
    <row r="83" spans="1:14" s="160" customFormat="1" ht="12" outlineLevel="2">
      <c r="A83" s="159">
        <v>3</v>
      </c>
      <c r="B83" s="160" t="s">
        <v>558</v>
      </c>
      <c r="C83" s="160" t="s">
        <v>59</v>
      </c>
      <c r="D83" s="160" t="s">
        <v>208</v>
      </c>
      <c r="E83" s="161">
        <v>41797</v>
      </c>
      <c r="F83" s="162">
        <v>6</v>
      </c>
      <c r="G83" s="162">
        <v>1</v>
      </c>
      <c r="H83" s="160" t="s">
        <v>563</v>
      </c>
      <c r="N83" s="163"/>
    </row>
    <row r="84" spans="1:14" s="160" customFormat="1" ht="12" outlineLevel="2">
      <c r="A84" s="159">
        <v>3</v>
      </c>
      <c r="B84" s="160" t="s">
        <v>558</v>
      </c>
      <c r="C84" s="160" t="s">
        <v>59</v>
      </c>
      <c r="D84" s="160" t="s">
        <v>242</v>
      </c>
      <c r="E84" s="161">
        <v>41811</v>
      </c>
      <c r="F84" s="162">
        <v>4</v>
      </c>
      <c r="G84" s="162">
        <v>3</v>
      </c>
      <c r="H84" s="160" t="s">
        <v>559</v>
      </c>
      <c r="N84" s="163"/>
    </row>
    <row r="85" spans="1:14" s="160" customFormat="1" ht="12" outlineLevel="1">
      <c r="A85" s="159"/>
      <c r="C85" s="169" t="s">
        <v>64</v>
      </c>
      <c r="E85" s="161"/>
      <c r="F85" s="162">
        <f>SUBTOTAL(9,F83:F84)</f>
        <v>10</v>
      </c>
      <c r="G85" s="162"/>
      <c r="N85" s="163"/>
    </row>
    <row r="86" spans="1:14" s="160" customFormat="1" ht="12" outlineLevel="2">
      <c r="A86" s="159">
        <v>3</v>
      </c>
      <c r="B86" s="160" t="s">
        <v>558</v>
      </c>
      <c r="C86" s="160" t="s">
        <v>21</v>
      </c>
      <c r="D86" s="160" t="s">
        <v>208</v>
      </c>
      <c r="E86" s="161">
        <v>41797</v>
      </c>
      <c r="F86" s="162">
        <v>4</v>
      </c>
      <c r="G86" s="162">
        <v>3</v>
      </c>
      <c r="H86" s="160" t="s">
        <v>559</v>
      </c>
      <c r="N86" s="163"/>
    </row>
    <row r="87" spans="1:14" s="160" customFormat="1" ht="12" outlineLevel="1">
      <c r="A87" s="159"/>
      <c r="C87" s="169" t="s">
        <v>22</v>
      </c>
      <c r="E87" s="161"/>
      <c r="F87" s="162">
        <f>SUBTOTAL(9,F86:F86)</f>
        <v>4</v>
      </c>
      <c r="G87" s="162"/>
      <c r="N87" s="163"/>
    </row>
    <row r="88" spans="1:14" s="160" customFormat="1" ht="12" outlineLevel="2">
      <c r="A88" s="164">
        <v>3</v>
      </c>
      <c r="B88" s="165" t="s">
        <v>558</v>
      </c>
      <c r="C88" s="165" t="s">
        <v>97</v>
      </c>
      <c r="D88" s="166" t="s">
        <v>286</v>
      </c>
      <c r="E88" s="167">
        <v>41560</v>
      </c>
      <c r="F88" s="168">
        <v>2</v>
      </c>
      <c r="G88" s="168">
        <v>5</v>
      </c>
      <c r="H88" s="166" t="s">
        <v>562</v>
      </c>
      <c r="N88" s="163"/>
    </row>
    <row r="89" spans="1:14" s="160" customFormat="1" ht="12" outlineLevel="1">
      <c r="A89" s="164"/>
      <c r="B89" s="165"/>
      <c r="C89" s="170" t="s">
        <v>98</v>
      </c>
      <c r="D89" s="166"/>
      <c r="E89" s="167"/>
      <c r="F89" s="168">
        <f>SUBTOTAL(9,F88:F88)</f>
        <v>2</v>
      </c>
      <c r="G89" s="168"/>
      <c r="H89" s="166"/>
      <c r="N89" s="163"/>
    </row>
    <row r="90" spans="1:14" s="160" customFormat="1" ht="12" outlineLevel="2">
      <c r="A90" s="164">
        <v>3</v>
      </c>
      <c r="B90" s="165" t="s">
        <v>558</v>
      </c>
      <c r="C90" s="165" t="s">
        <v>381</v>
      </c>
      <c r="D90" s="166" t="s">
        <v>290</v>
      </c>
      <c r="E90" s="167">
        <v>41700</v>
      </c>
      <c r="F90" s="168">
        <v>4</v>
      </c>
      <c r="G90" s="168">
        <v>3</v>
      </c>
      <c r="H90" s="166" t="s">
        <v>559</v>
      </c>
      <c r="N90" s="163"/>
    </row>
    <row r="91" spans="1:14" s="160" customFormat="1" ht="12" outlineLevel="1">
      <c r="A91" s="164"/>
      <c r="B91" s="165"/>
      <c r="C91" s="170" t="s">
        <v>383</v>
      </c>
      <c r="D91" s="166"/>
      <c r="E91" s="167"/>
      <c r="F91" s="168">
        <f>SUBTOTAL(9,F90:F90)</f>
        <v>4</v>
      </c>
      <c r="G91" s="168"/>
      <c r="H91" s="166"/>
      <c r="N91" s="163"/>
    </row>
    <row r="92" spans="1:14" s="160" customFormat="1" ht="12" outlineLevel="2">
      <c r="A92" s="164">
        <v>3</v>
      </c>
      <c r="B92" s="165" t="s">
        <v>558</v>
      </c>
      <c r="C92" s="165" t="s">
        <v>307</v>
      </c>
      <c r="D92" s="166" t="s">
        <v>290</v>
      </c>
      <c r="E92" s="167">
        <v>41700</v>
      </c>
      <c r="F92" s="168">
        <v>5</v>
      </c>
      <c r="G92" s="168">
        <v>2</v>
      </c>
      <c r="H92" s="166" t="s">
        <v>560</v>
      </c>
      <c r="N92" s="163"/>
    </row>
    <row r="93" spans="1:14" s="160" customFormat="1" ht="12" outlineLevel="1">
      <c r="A93" s="164"/>
      <c r="B93" s="165"/>
      <c r="C93" s="170" t="s">
        <v>224</v>
      </c>
      <c r="D93" s="166"/>
      <c r="E93" s="167"/>
      <c r="F93" s="168">
        <f>SUBTOTAL(9,F92:F92)</f>
        <v>5</v>
      </c>
      <c r="G93" s="168"/>
      <c r="H93" s="166"/>
      <c r="N93" s="163"/>
    </row>
    <row r="94" spans="1:14" s="160" customFormat="1" ht="12" outlineLevel="2">
      <c r="A94" s="164">
        <v>3</v>
      </c>
      <c r="B94" s="165" t="s">
        <v>558</v>
      </c>
      <c r="C94" s="165" t="s">
        <v>227</v>
      </c>
      <c r="D94" s="166" t="s">
        <v>286</v>
      </c>
      <c r="E94" s="167">
        <v>41560</v>
      </c>
      <c r="F94" s="168">
        <v>5</v>
      </c>
      <c r="G94" s="168">
        <v>2</v>
      </c>
      <c r="H94" s="166" t="s">
        <v>560</v>
      </c>
      <c r="N94" s="163"/>
    </row>
    <row r="95" spans="1:14" s="160" customFormat="1" ht="12" outlineLevel="2">
      <c r="A95" s="164">
        <v>3</v>
      </c>
      <c r="B95" s="165" t="s">
        <v>558</v>
      </c>
      <c r="C95" s="165" t="s">
        <v>227</v>
      </c>
      <c r="D95" s="166" t="s">
        <v>286</v>
      </c>
      <c r="E95" s="167">
        <v>41560</v>
      </c>
      <c r="F95" s="168">
        <v>4</v>
      </c>
      <c r="G95" s="168">
        <v>3</v>
      </c>
      <c r="H95" s="166" t="s">
        <v>559</v>
      </c>
      <c r="N95" s="163"/>
    </row>
    <row r="96" spans="1:14" s="160" customFormat="1" ht="12" outlineLevel="2">
      <c r="A96" s="159">
        <v>3</v>
      </c>
      <c r="B96" s="160" t="s">
        <v>558</v>
      </c>
      <c r="C96" s="160" t="s">
        <v>227</v>
      </c>
      <c r="D96" s="160" t="s">
        <v>208</v>
      </c>
      <c r="E96" s="161">
        <v>41797</v>
      </c>
      <c r="F96" s="162">
        <v>2</v>
      </c>
      <c r="G96" s="162">
        <v>5</v>
      </c>
      <c r="H96" s="160" t="s">
        <v>562</v>
      </c>
      <c r="N96" s="163"/>
    </row>
    <row r="97" spans="1:14" s="160" customFormat="1" ht="12" outlineLevel="2">
      <c r="A97" s="159">
        <v>3</v>
      </c>
      <c r="B97" s="160" t="s">
        <v>558</v>
      </c>
      <c r="C97" s="160" t="s">
        <v>227</v>
      </c>
      <c r="D97" s="160" t="s">
        <v>242</v>
      </c>
      <c r="E97" s="161">
        <v>41811</v>
      </c>
      <c r="F97" s="162">
        <v>3</v>
      </c>
      <c r="G97" s="162">
        <v>4</v>
      </c>
      <c r="H97" s="160" t="s">
        <v>561</v>
      </c>
      <c r="N97" s="163"/>
    </row>
    <row r="98" spans="1:14" s="178" customFormat="1" ht="12" outlineLevel="1">
      <c r="A98" s="177"/>
      <c r="C98" s="178" t="s">
        <v>228</v>
      </c>
      <c r="D98" s="181" t="s">
        <v>834</v>
      </c>
      <c r="E98" s="182"/>
      <c r="F98" s="179">
        <f>SUBTOTAL(9,F94:F97)</f>
        <v>14</v>
      </c>
      <c r="G98" s="179"/>
      <c r="N98" s="180"/>
    </row>
    <row r="99" spans="1:14" s="160" customFormat="1" ht="12" outlineLevel="2">
      <c r="A99" s="164">
        <v>3</v>
      </c>
      <c r="B99" s="165" t="s">
        <v>558</v>
      </c>
      <c r="C99" s="165" t="s">
        <v>277</v>
      </c>
      <c r="D99" s="166" t="s">
        <v>286</v>
      </c>
      <c r="E99" s="167">
        <v>41560</v>
      </c>
      <c r="F99" s="168">
        <v>1</v>
      </c>
      <c r="G99" s="168">
        <v>6</v>
      </c>
      <c r="H99" s="166" t="s">
        <v>564</v>
      </c>
      <c r="N99" s="163"/>
    </row>
    <row r="100" spans="1:14" s="160" customFormat="1" ht="12" outlineLevel="1">
      <c r="A100" s="164"/>
      <c r="B100" s="165"/>
      <c r="C100" s="170" t="s">
        <v>282</v>
      </c>
      <c r="D100" s="166"/>
      <c r="E100" s="167"/>
      <c r="F100" s="168">
        <f>SUBTOTAL(9,F99:F99)</f>
        <v>1</v>
      </c>
      <c r="G100" s="168"/>
      <c r="H100" s="166"/>
      <c r="N100" s="163"/>
    </row>
    <row r="101" spans="1:14" s="160" customFormat="1" ht="12" outlineLevel="2">
      <c r="A101" s="159">
        <v>3</v>
      </c>
      <c r="B101" s="160" t="s">
        <v>558</v>
      </c>
      <c r="C101" s="160" t="s">
        <v>74</v>
      </c>
      <c r="D101" s="160" t="s">
        <v>208</v>
      </c>
      <c r="E101" s="161">
        <v>41797</v>
      </c>
      <c r="F101" s="162">
        <v>1</v>
      </c>
      <c r="G101" s="162">
        <v>6</v>
      </c>
      <c r="H101" s="160" t="s">
        <v>564</v>
      </c>
      <c r="N101" s="163"/>
    </row>
    <row r="102" spans="1:14" s="160" customFormat="1" ht="12" outlineLevel="1">
      <c r="A102" s="159"/>
      <c r="C102" s="169" t="s">
        <v>75</v>
      </c>
      <c r="E102" s="161"/>
      <c r="F102" s="162">
        <f>SUBTOTAL(9,F101:F101)</f>
        <v>1</v>
      </c>
      <c r="G102" s="162"/>
      <c r="N102" s="163"/>
    </row>
    <row r="103" spans="1:14" s="160" customFormat="1" ht="12" outlineLevel="2">
      <c r="A103" s="164">
        <v>4</v>
      </c>
      <c r="B103" s="165" t="s">
        <v>565</v>
      </c>
      <c r="C103" s="165" t="s">
        <v>742</v>
      </c>
      <c r="D103" s="166" t="s">
        <v>290</v>
      </c>
      <c r="E103" s="167">
        <v>41700</v>
      </c>
      <c r="F103" s="168">
        <v>1</v>
      </c>
      <c r="G103" s="168">
        <v>6</v>
      </c>
      <c r="H103" s="166" t="s">
        <v>572</v>
      </c>
      <c r="N103" s="163"/>
    </row>
    <row r="104" spans="1:14" s="160" customFormat="1" ht="12" outlineLevel="1">
      <c r="A104" s="164"/>
      <c r="B104" s="165"/>
      <c r="C104" s="170" t="s">
        <v>743</v>
      </c>
      <c r="D104" s="166"/>
      <c r="E104" s="167"/>
      <c r="F104" s="168">
        <f>SUBTOTAL(9,F103:F103)</f>
        <v>1</v>
      </c>
      <c r="G104" s="168"/>
      <c r="H104" s="166"/>
      <c r="N104" s="163"/>
    </row>
    <row r="105" spans="1:14" s="160" customFormat="1" ht="12" outlineLevel="2">
      <c r="A105" s="164">
        <v>4</v>
      </c>
      <c r="B105" s="165" t="s">
        <v>565</v>
      </c>
      <c r="C105" s="165" t="s">
        <v>254</v>
      </c>
      <c r="D105" s="166" t="s">
        <v>286</v>
      </c>
      <c r="E105" s="167">
        <v>41560</v>
      </c>
      <c r="F105" s="168">
        <v>3</v>
      </c>
      <c r="G105" s="168">
        <v>4</v>
      </c>
      <c r="H105" s="166" t="s">
        <v>571</v>
      </c>
      <c r="N105" s="163"/>
    </row>
    <row r="106" spans="1:14" s="160" customFormat="1" ht="12" outlineLevel="2">
      <c r="A106" s="164">
        <v>4</v>
      </c>
      <c r="B106" s="165" t="s">
        <v>565</v>
      </c>
      <c r="C106" s="165" t="s">
        <v>254</v>
      </c>
      <c r="D106" s="166" t="s">
        <v>286</v>
      </c>
      <c r="E106" s="167">
        <v>41560</v>
      </c>
      <c r="F106" s="168">
        <v>1</v>
      </c>
      <c r="G106" s="168">
        <v>6</v>
      </c>
      <c r="H106" s="166" t="s">
        <v>572</v>
      </c>
      <c r="N106" s="163"/>
    </row>
    <row r="107" spans="1:14" s="160" customFormat="1" ht="12" outlineLevel="1">
      <c r="A107" s="164"/>
      <c r="B107" s="165"/>
      <c r="C107" s="170" t="s">
        <v>255</v>
      </c>
      <c r="D107" s="166"/>
      <c r="E107" s="167"/>
      <c r="F107" s="168">
        <f>SUBTOTAL(9,F105:F106)</f>
        <v>4</v>
      </c>
      <c r="G107" s="168"/>
      <c r="H107" s="166"/>
      <c r="N107" s="163"/>
    </row>
    <row r="108" spans="1:14" s="160" customFormat="1" ht="12" outlineLevel="2">
      <c r="A108" s="164">
        <v>4</v>
      </c>
      <c r="B108" s="165" t="s">
        <v>565</v>
      </c>
      <c r="C108" s="165" t="s">
        <v>972</v>
      </c>
      <c r="D108" s="166" t="s">
        <v>286</v>
      </c>
      <c r="E108" s="167">
        <v>41560</v>
      </c>
      <c r="F108" s="168">
        <v>2</v>
      </c>
      <c r="G108" s="168">
        <v>5</v>
      </c>
      <c r="H108" s="166" t="s">
        <v>569</v>
      </c>
      <c r="N108" s="163"/>
    </row>
    <row r="109" spans="1:14" s="160" customFormat="1" ht="12" outlineLevel="1">
      <c r="A109" s="164"/>
      <c r="B109" s="165"/>
      <c r="C109" s="170" t="s">
        <v>973</v>
      </c>
      <c r="D109" s="166"/>
      <c r="E109" s="167"/>
      <c r="F109" s="168">
        <f>SUBTOTAL(9,F108:F108)</f>
        <v>2</v>
      </c>
      <c r="G109" s="168"/>
      <c r="H109" s="166"/>
      <c r="N109" s="163"/>
    </row>
    <row r="110" spans="1:14" s="160" customFormat="1" ht="12" outlineLevel="2">
      <c r="A110" s="164">
        <v>4</v>
      </c>
      <c r="B110" s="165" t="s">
        <v>565</v>
      </c>
      <c r="C110" s="165" t="s">
        <v>144</v>
      </c>
      <c r="D110" s="166" t="s">
        <v>286</v>
      </c>
      <c r="E110" s="167">
        <v>41560</v>
      </c>
      <c r="F110" s="168">
        <v>4</v>
      </c>
      <c r="G110" s="168">
        <v>3</v>
      </c>
      <c r="H110" s="166" t="s">
        <v>573</v>
      </c>
      <c r="N110" s="163"/>
    </row>
    <row r="111" spans="1:14" s="160" customFormat="1" ht="12" outlineLevel="1">
      <c r="A111" s="164"/>
      <c r="B111" s="165"/>
      <c r="C111" s="170" t="s">
        <v>146</v>
      </c>
      <c r="D111" s="166"/>
      <c r="E111" s="167"/>
      <c r="F111" s="168">
        <f>SUBTOTAL(9,F110:F110)</f>
        <v>4</v>
      </c>
      <c r="G111" s="168"/>
      <c r="H111" s="166"/>
      <c r="N111" s="163"/>
    </row>
    <row r="112" spans="1:14" s="160" customFormat="1" ht="12" outlineLevel="2">
      <c r="A112" s="159">
        <v>4</v>
      </c>
      <c r="B112" s="160" t="s">
        <v>565</v>
      </c>
      <c r="C112" s="160" t="s">
        <v>1308</v>
      </c>
      <c r="D112" s="160" t="s">
        <v>208</v>
      </c>
      <c r="E112" s="161">
        <v>41797</v>
      </c>
      <c r="F112" s="162">
        <v>4</v>
      </c>
      <c r="G112" s="162">
        <v>3</v>
      </c>
      <c r="H112" s="160" t="s">
        <v>573</v>
      </c>
      <c r="N112" s="163"/>
    </row>
    <row r="113" spans="1:14" s="160" customFormat="1" ht="12" outlineLevel="1">
      <c r="A113" s="159"/>
      <c r="C113" s="169" t="s">
        <v>1309</v>
      </c>
      <c r="E113" s="161"/>
      <c r="F113" s="162">
        <f>SUBTOTAL(9,F112:F112)</f>
        <v>4</v>
      </c>
      <c r="G113" s="162"/>
      <c r="N113" s="163"/>
    </row>
    <row r="114" spans="1:14" s="160" customFormat="1" ht="12" outlineLevel="2">
      <c r="A114" s="164">
        <v>4</v>
      </c>
      <c r="B114" s="165" t="s">
        <v>565</v>
      </c>
      <c r="C114" s="165" t="s">
        <v>76</v>
      </c>
      <c r="D114" s="166" t="s">
        <v>290</v>
      </c>
      <c r="E114" s="167">
        <v>41700</v>
      </c>
      <c r="F114" s="168">
        <v>6</v>
      </c>
      <c r="G114" s="168">
        <v>1</v>
      </c>
      <c r="H114" s="166" t="s">
        <v>567</v>
      </c>
      <c r="N114" s="163"/>
    </row>
    <row r="115" spans="1:14" s="160" customFormat="1" ht="12" outlineLevel="2">
      <c r="A115" s="159">
        <v>4</v>
      </c>
      <c r="B115" s="160" t="s">
        <v>565</v>
      </c>
      <c r="C115" s="160" t="s">
        <v>76</v>
      </c>
      <c r="D115" s="160" t="s">
        <v>208</v>
      </c>
      <c r="E115" s="161">
        <v>41797</v>
      </c>
      <c r="F115" s="162">
        <v>3</v>
      </c>
      <c r="G115" s="162">
        <v>4</v>
      </c>
      <c r="H115" s="160" t="s">
        <v>571</v>
      </c>
      <c r="N115" s="163"/>
    </row>
    <row r="116" spans="1:14" s="160" customFormat="1" ht="12" outlineLevel="1">
      <c r="A116" s="159"/>
      <c r="C116" s="169" t="s">
        <v>77</v>
      </c>
      <c r="E116" s="161"/>
      <c r="F116" s="162">
        <f>SUBTOTAL(9,F114:F115)</f>
        <v>9</v>
      </c>
      <c r="G116" s="162"/>
      <c r="N116" s="163"/>
    </row>
    <row r="117" spans="1:14" s="160" customFormat="1" ht="12" outlineLevel="2">
      <c r="A117" s="164">
        <v>4</v>
      </c>
      <c r="B117" s="165" t="s">
        <v>565</v>
      </c>
      <c r="C117" s="165" t="s">
        <v>40</v>
      </c>
      <c r="D117" s="166" t="s">
        <v>290</v>
      </c>
      <c r="E117" s="167">
        <v>41700</v>
      </c>
      <c r="F117" s="168">
        <v>2</v>
      </c>
      <c r="G117" s="168">
        <v>5</v>
      </c>
      <c r="H117" s="166" t="s">
        <v>569</v>
      </c>
      <c r="N117" s="163"/>
    </row>
    <row r="118" spans="1:14" s="160" customFormat="1" ht="12" outlineLevel="1">
      <c r="A118" s="164"/>
      <c r="B118" s="165"/>
      <c r="C118" s="170" t="s">
        <v>42</v>
      </c>
      <c r="D118" s="166"/>
      <c r="E118" s="167"/>
      <c r="F118" s="168">
        <f>SUBTOTAL(9,F117:F117)</f>
        <v>2</v>
      </c>
      <c r="G118" s="168"/>
      <c r="H118" s="166"/>
      <c r="N118" s="163"/>
    </row>
    <row r="119" spans="1:14" s="160" customFormat="1" ht="12" outlineLevel="2">
      <c r="A119" s="159">
        <v>4</v>
      </c>
      <c r="B119" s="160" t="s">
        <v>565</v>
      </c>
      <c r="C119" s="160" t="s">
        <v>85</v>
      </c>
      <c r="D119" s="160" t="s">
        <v>208</v>
      </c>
      <c r="E119" s="161">
        <v>41797</v>
      </c>
      <c r="F119" s="162">
        <v>1</v>
      </c>
      <c r="G119" s="162">
        <v>6</v>
      </c>
      <c r="H119" s="160" t="s">
        <v>572</v>
      </c>
      <c r="N119" s="163"/>
    </row>
    <row r="120" spans="1:14" s="160" customFormat="1" ht="12" outlineLevel="1">
      <c r="A120" s="159"/>
      <c r="C120" s="169" t="s">
        <v>87</v>
      </c>
      <c r="E120" s="161"/>
      <c r="F120" s="162">
        <f>SUBTOTAL(9,F119:F119)</f>
        <v>1</v>
      </c>
      <c r="G120" s="162"/>
      <c r="N120" s="163"/>
    </row>
    <row r="121" spans="1:14" s="160" customFormat="1" ht="12" outlineLevel="2">
      <c r="A121" s="159">
        <v>4</v>
      </c>
      <c r="B121" s="160" t="s">
        <v>565</v>
      </c>
      <c r="C121" s="160" t="s">
        <v>158</v>
      </c>
      <c r="D121" s="160" t="s">
        <v>208</v>
      </c>
      <c r="E121" s="161">
        <v>41797</v>
      </c>
      <c r="F121" s="162">
        <v>5</v>
      </c>
      <c r="G121" s="162">
        <v>2</v>
      </c>
      <c r="H121" s="160" t="s">
        <v>566</v>
      </c>
      <c r="N121" s="163"/>
    </row>
    <row r="122" spans="1:14" s="160" customFormat="1" ht="12" outlineLevel="2">
      <c r="A122" s="159">
        <v>4</v>
      </c>
      <c r="B122" s="160" t="s">
        <v>565</v>
      </c>
      <c r="C122" s="160" t="s">
        <v>158</v>
      </c>
      <c r="D122" s="160" t="s">
        <v>208</v>
      </c>
      <c r="E122" s="161">
        <v>41797</v>
      </c>
      <c r="F122" s="162">
        <v>2</v>
      </c>
      <c r="G122" s="162">
        <v>5</v>
      </c>
      <c r="H122" s="160" t="s">
        <v>569</v>
      </c>
      <c r="N122" s="163"/>
    </row>
    <row r="123" spans="1:14" s="160" customFormat="1" ht="12" outlineLevel="2">
      <c r="A123" s="159">
        <v>4</v>
      </c>
      <c r="B123" s="160" t="s">
        <v>565</v>
      </c>
      <c r="C123" s="160" t="s">
        <v>158</v>
      </c>
      <c r="D123" s="160" t="s">
        <v>242</v>
      </c>
      <c r="E123" s="161">
        <v>41811</v>
      </c>
      <c r="F123" s="162">
        <v>4</v>
      </c>
      <c r="G123" s="162">
        <v>3</v>
      </c>
      <c r="H123" s="160" t="s">
        <v>573</v>
      </c>
      <c r="N123" s="163"/>
    </row>
    <row r="124" spans="1:14" s="178" customFormat="1" ht="12" outlineLevel="1">
      <c r="A124" s="177"/>
      <c r="C124" s="178" t="s">
        <v>160</v>
      </c>
      <c r="D124" s="181" t="s">
        <v>834</v>
      </c>
      <c r="E124" s="182"/>
      <c r="F124" s="179">
        <f>SUBTOTAL(9,F121:F123)</f>
        <v>11</v>
      </c>
      <c r="G124" s="179"/>
      <c r="N124" s="180"/>
    </row>
    <row r="125" spans="1:14" s="160" customFormat="1" ht="12" outlineLevel="2">
      <c r="A125" s="164">
        <v>4</v>
      </c>
      <c r="B125" s="165" t="s">
        <v>565</v>
      </c>
      <c r="C125" s="165" t="s">
        <v>568</v>
      </c>
      <c r="D125" s="166" t="s">
        <v>286</v>
      </c>
      <c r="E125" s="167">
        <v>41560</v>
      </c>
      <c r="F125" s="168">
        <v>6</v>
      </c>
      <c r="G125" s="168">
        <v>1</v>
      </c>
      <c r="H125" s="166" t="s">
        <v>567</v>
      </c>
      <c r="N125" s="163"/>
    </row>
    <row r="126" spans="1:14" s="160" customFormat="1" ht="12" outlineLevel="1">
      <c r="A126" s="164"/>
      <c r="B126" s="165"/>
      <c r="C126" s="170" t="s">
        <v>570</v>
      </c>
      <c r="D126" s="166"/>
      <c r="E126" s="167"/>
      <c r="F126" s="168">
        <f>SUBTOTAL(9,F125:F125)</f>
        <v>6</v>
      </c>
      <c r="G126" s="168"/>
      <c r="H126" s="166"/>
      <c r="N126" s="163"/>
    </row>
    <row r="127" spans="1:14" s="160" customFormat="1" ht="12" outlineLevel="2">
      <c r="A127" s="164">
        <v>4</v>
      </c>
      <c r="B127" s="165" t="s">
        <v>565</v>
      </c>
      <c r="C127" s="165" t="s">
        <v>381</v>
      </c>
      <c r="D127" s="166" t="s">
        <v>290</v>
      </c>
      <c r="E127" s="167">
        <v>41700</v>
      </c>
      <c r="F127" s="168">
        <v>5</v>
      </c>
      <c r="G127" s="168">
        <v>2</v>
      </c>
      <c r="H127" s="166" t="s">
        <v>566</v>
      </c>
      <c r="N127" s="163"/>
    </row>
    <row r="128" spans="1:14" s="160" customFormat="1" ht="12" outlineLevel="2">
      <c r="A128" s="164">
        <v>4</v>
      </c>
      <c r="B128" s="165" t="s">
        <v>565</v>
      </c>
      <c r="C128" s="165" t="s">
        <v>381</v>
      </c>
      <c r="D128" s="166" t="s">
        <v>290</v>
      </c>
      <c r="E128" s="167">
        <v>41700</v>
      </c>
      <c r="F128" s="168">
        <v>4</v>
      </c>
      <c r="G128" s="168">
        <v>3</v>
      </c>
      <c r="H128" s="166" t="s">
        <v>573</v>
      </c>
      <c r="N128" s="163"/>
    </row>
    <row r="129" spans="1:14" s="160" customFormat="1" ht="12" outlineLevel="1">
      <c r="A129" s="164"/>
      <c r="B129" s="165"/>
      <c r="C129" s="170" t="s">
        <v>383</v>
      </c>
      <c r="D129" s="166"/>
      <c r="E129" s="167"/>
      <c r="F129" s="168">
        <f>SUBTOTAL(9,F127:F128)</f>
        <v>9</v>
      </c>
      <c r="G129" s="168"/>
      <c r="H129" s="166"/>
      <c r="N129" s="163"/>
    </row>
    <row r="130" spans="1:14" s="160" customFormat="1" ht="12" outlineLevel="2">
      <c r="A130" s="164">
        <v>4</v>
      </c>
      <c r="B130" s="165" t="s">
        <v>565</v>
      </c>
      <c r="C130" s="165" t="s">
        <v>148</v>
      </c>
      <c r="D130" s="166" t="s">
        <v>290</v>
      </c>
      <c r="E130" s="167">
        <v>41700</v>
      </c>
      <c r="F130" s="168">
        <v>3</v>
      </c>
      <c r="G130" s="168">
        <v>4</v>
      </c>
      <c r="H130" s="166" t="s">
        <v>571</v>
      </c>
      <c r="N130" s="163"/>
    </row>
    <row r="131" spans="1:14" s="160" customFormat="1" ht="12" outlineLevel="1">
      <c r="A131" s="164"/>
      <c r="B131" s="165"/>
      <c r="C131" s="170" t="s">
        <v>109</v>
      </c>
      <c r="D131" s="166"/>
      <c r="E131" s="167"/>
      <c r="F131" s="168">
        <f>SUBTOTAL(9,F130:F130)</f>
        <v>3</v>
      </c>
      <c r="G131" s="168"/>
      <c r="H131" s="166"/>
      <c r="N131" s="163"/>
    </row>
    <row r="132" spans="1:14" s="160" customFormat="1" ht="12" outlineLevel="2">
      <c r="A132" s="164">
        <v>4</v>
      </c>
      <c r="B132" s="165" t="s">
        <v>565</v>
      </c>
      <c r="C132" s="165" t="s">
        <v>1217</v>
      </c>
      <c r="D132" s="166" t="s">
        <v>286</v>
      </c>
      <c r="E132" s="167">
        <v>41560</v>
      </c>
      <c r="F132" s="168">
        <v>5</v>
      </c>
      <c r="G132" s="168">
        <v>2</v>
      </c>
      <c r="H132" s="166" t="s">
        <v>566</v>
      </c>
      <c r="N132" s="163"/>
    </row>
    <row r="133" spans="1:14" s="160" customFormat="1" ht="12" outlineLevel="1">
      <c r="A133" s="164"/>
      <c r="B133" s="165"/>
      <c r="C133" s="170" t="s">
        <v>1219</v>
      </c>
      <c r="D133" s="166"/>
      <c r="E133" s="167"/>
      <c r="F133" s="168">
        <f>SUBTOTAL(9,F132:F132)</f>
        <v>5</v>
      </c>
      <c r="G133" s="168"/>
      <c r="H133" s="166"/>
      <c r="N133" s="163"/>
    </row>
    <row r="134" spans="1:14" s="160" customFormat="1" ht="12" outlineLevel="2">
      <c r="A134" s="159">
        <v>4</v>
      </c>
      <c r="B134" s="160" t="s">
        <v>565</v>
      </c>
      <c r="C134" s="160" t="s">
        <v>128</v>
      </c>
      <c r="D134" s="160" t="s">
        <v>208</v>
      </c>
      <c r="E134" s="161">
        <v>41797</v>
      </c>
      <c r="F134" s="162">
        <v>6</v>
      </c>
      <c r="G134" s="162">
        <v>1</v>
      </c>
      <c r="H134" s="160" t="s">
        <v>567</v>
      </c>
      <c r="N134" s="163"/>
    </row>
    <row r="135" spans="1:14" s="160" customFormat="1" ht="12" outlineLevel="1">
      <c r="A135" s="159"/>
      <c r="C135" s="169" t="s">
        <v>129</v>
      </c>
      <c r="E135" s="161"/>
      <c r="F135" s="162">
        <f>SUBTOTAL(9,F134:F134)</f>
        <v>6</v>
      </c>
      <c r="G135" s="162"/>
      <c r="N135" s="163"/>
    </row>
    <row r="136" spans="1:14" s="160" customFormat="1" ht="12" outlineLevel="2">
      <c r="A136" s="164">
        <v>5</v>
      </c>
      <c r="B136" s="165" t="s">
        <v>574</v>
      </c>
      <c r="C136" s="165" t="s">
        <v>1249</v>
      </c>
      <c r="D136" s="166" t="s">
        <v>290</v>
      </c>
      <c r="E136" s="167">
        <v>41700</v>
      </c>
      <c r="F136" s="168">
        <v>2</v>
      </c>
      <c r="G136" s="168">
        <v>5</v>
      </c>
      <c r="H136" s="166" t="s">
        <v>578</v>
      </c>
      <c r="N136" s="163"/>
    </row>
    <row r="137" spans="1:14" s="160" customFormat="1" ht="12" outlineLevel="1">
      <c r="A137" s="164"/>
      <c r="B137" s="165"/>
      <c r="C137" s="170" t="s">
        <v>1250</v>
      </c>
      <c r="D137" s="166"/>
      <c r="E137" s="167"/>
      <c r="F137" s="168">
        <f>SUBTOTAL(9,F136:F136)</f>
        <v>2</v>
      </c>
      <c r="G137" s="168"/>
      <c r="H137" s="166"/>
      <c r="N137" s="163"/>
    </row>
    <row r="138" spans="1:14" s="160" customFormat="1" ht="12" outlineLevel="2">
      <c r="A138" s="159">
        <v>5</v>
      </c>
      <c r="B138" s="160" t="s">
        <v>574</v>
      </c>
      <c r="C138" s="160" t="s">
        <v>40</v>
      </c>
      <c r="D138" s="160" t="s">
        <v>208</v>
      </c>
      <c r="E138" s="161">
        <v>41797</v>
      </c>
      <c r="F138" s="162">
        <v>6</v>
      </c>
      <c r="G138" s="162">
        <v>1</v>
      </c>
      <c r="H138" s="160" t="s">
        <v>576</v>
      </c>
      <c r="N138" s="163"/>
    </row>
    <row r="139" spans="1:14" s="160" customFormat="1" ht="12" outlineLevel="2">
      <c r="A139" s="159">
        <v>5</v>
      </c>
      <c r="B139" s="160" t="s">
        <v>574</v>
      </c>
      <c r="C139" s="160" t="s">
        <v>40</v>
      </c>
      <c r="D139" s="160" t="s">
        <v>242</v>
      </c>
      <c r="E139" s="161">
        <v>41811</v>
      </c>
      <c r="F139" s="162">
        <v>4</v>
      </c>
      <c r="G139" s="162">
        <v>3</v>
      </c>
      <c r="H139" s="160" t="s">
        <v>577</v>
      </c>
      <c r="N139" s="163"/>
    </row>
    <row r="140" spans="1:14" s="160" customFormat="1" ht="12" outlineLevel="1">
      <c r="A140" s="159"/>
      <c r="C140" s="169" t="s">
        <v>42</v>
      </c>
      <c r="E140" s="161"/>
      <c r="F140" s="162">
        <f>SUBTOTAL(9,F138:F139)</f>
        <v>10</v>
      </c>
      <c r="G140" s="162"/>
      <c r="N140" s="163"/>
    </row>
    <row r="141" spans="1:14" s="160" customFormat="1" ht="12" outlineLevel="2">
      <c r="A141" s="164">
        <v>5</v>
      </c>
      <c r="B141" s="165" t="s">
        <v>574</v>
      </c>
      <c r="C141" s="165" t="s">
        <v>858</v>
      </c>
      <c r="D141" s="166" t="s">
        <v>290</v>
      </c>
      <c r="E141" s="167">
        <v>41700</v>
      </c>
      <c r="F141" s="168">
        <v>5</v>
      </c>
      <c r="G141" s="168">
        <v>2</v>
      </c>
      <c r="H141" s="166" t="s">
        <v>580</v>
      </c>
      <c r="N141" s="163"/>
    </row>
    <row r="142" spans="1:14" s="160" customFormat="1" ht="12" outlineLevel="1">
      <c r="A142" s="164"/>
      <c r="B142" s="165"/>
      <c r="C142" s="170" t="s">
        <v>860</v>
      </c>
      <c r="D142" s="166"/>
      <c r="E142" s="167"/>
      <c r="F142" s="168">
        <f>SUBTOTAL(9,F141:F141)</f>
        <v>5</v>
      </c>
      <c r="G142" s="168"/>
      <c r="H142" s="166"/>
      <c r="N142" s="163"/>
    </row>
    <row r="143" spans="1:14" s="160" customFormat="1" ht="12" outlineLevel="2">
      <c r="A143" s="159">
        <v>5</v>
      </c>
      <c r="B143" s="160" t="s">
        <v>574</v>
      </c>
      <c r="C143" s="160" t="s">
        <v>124</v>
      </c>
      <c r="D143" s="160" t="s">
        <v>208</v>
      </c>
      <c r="E143" s="161">
        <v>41797</v>
      </c>
      <c r="F143" s="162">
        <v>4</v>
      </c>
      <c r="G143" s="162">
        <v>3</v>
      </c>
      <c r="H143" s="160" t="s">
        <v>577</v>
      </c>
      <c r="N143" s="163"/>
    </row>
    <row r="144" spans="1:14" s="160" customFormat="1" ht="12" outlineLevel="1">
      <c r="A144" s="159"/>
      <c r="C144" s="169" t="s">
        <v>125</v>
      </c>
      <c r="E144" s="161"/>
      <c r="F144" s="162">
        <f>SUBTOTAL(9,F143:F143)</f>
        <v>4</v>
      </c>
      <c r="G144" s="162"/>
      <c r="N144" s="163"/>
    </row>
    <row r="145" spans="1:14" s="160" customFormat="1" ht="12" outlineLevel="2">
      <c r="A145" s="164">
        <v>5</v>
      </c>
      <c r="B145" s="165" t="s">
        <v>574</v>
      </c>
      <c r="C145" s="165" t="s">
        <v>126</v>
      </c>
      <c r="D145" s="166" t="s">
        <v>290</v>
      </c>
      <c r="E145" s="167">
        <v>41700</v>
      </c>
      <c r="F145" s="168">
        <v>1</v>
      </c>
      <c r="G145" s="168">
        <v>6</v>
      </c>
      <c r="H145" s="166" t="s">
        <v>579</v>
      </c>
      <c r="N145" s="163"/>
    </row>
    <row r="146" spans="1:14" s="160" customFormat="1" ht="12" outlineLevel="1">
      <c r="A146" s="164"/>
      <c r="B146" s="165"/>
      <c r="C146" s="170" t="s">
        <v>127</v>
      </c>
      <c r="D146" s="166"/>
      <c r="E146" s="167"/>
      <c r="F146" s="168">
        <f>SUBTOTAL(9,F145:F145)</f>
        <v>1</v>
      </c>
      <c r="G146" s="168"/>
      <c r="H146" s="166"/>
      <c r="N146" s="163"/>
    </row>
    <row r="147" spans="1:14" s="160" customFormat="1" ht="12" outlineLevel="2">
      <c r="A147" s="159">
        <v>5</v>
      </c>
      <c r="B147" s="160" t="s">
        <v>574</v>
      </c>
      <c r="C147" s="160" t="s">
        <v>59</v>
      </c>
      <c r="D147" s="160" t="s">
        <v>208</v>
      </c>
      <c r="E147" s="161">
        <v>41797</v>
      </c>
      <c r="F147" s="162">
        <v>2</v>
      </c>
      <c r="G147" s="162">
        <v>5</v>
      </c>
      <c r="H147" s="160" t="s">
        <v>578</v>
      </c>
      <c r="N147" s="163"/>
    </row>
    <row r="148" spans="1:14" s="160" customFormat="1" ht="12" outlineLevel="1">
      <c r="A148" s="159"/>
      <c r="C148" s="169" t="s">
        <v>64</v>
      </c>
      <c r="E148" s="161"/>
      <c r="F148" s="162">
        <f>SUBTOTAL(9,F147:F147)</f>
        <v>2</v>
      </c>
      <c r="G148" s="162"/>
      <c r="N148" s="163"/>
    </row>
    <row r="149" spans="1:14" s="160" customFormat="1" ht="12" outlineLevel="2">
      <c r="A149" s="164">
        <v>5</v>
      </c>
      <c r="B149" s="165" t="s">
        <v>574</v>
      </c>
      <c r="C149" s="165" t="s">
        <v>1130</v>
      </c>
      <c r="D149" s="166" t="s">
        <v>286</v>
      </c>
      <c r="E149" s="167">
        <v>41560</v>
      </c>
      <c r="F149" s="168">
        <v>2</v>
      </c>
      <c r="G149" s="168">
        <v>5</v>
      </c>
      <c r="H149" s="166" t="s">
        <v>578</v>
      </c>
      <c r="N149" s="163"/>
    </row>
    <row r="150" spans="1:14" s="160" customFormat="1" ht="12" outlineLevel="1">
      <c r="A150" s="164"/>
      <c r="B150" s="165"/>
      <c r="C150" s="170" t="s">
        <v>1132</v>
      </c>
      <c r="D150" s="166"/>
      <c r="E150" s="167"/>
      <c r="F150" s="168">
        <f>SUBTOTAL(9,F149:F149)</f>
        <v>2</v>
      </c>
      <c r="G150" s="168"/>
      <c r="H150" s="166"/>
      <c r="N150" s="163"/>
    </row>
    <row r="151" spans="1:14" s="160" customFormat="1" ht="12" outlineLevel="2">
      <c r="A151" s="164">
        <v>5</v>
      </c>
      <c r="B151" s="165" t="s">
        <v>574</v>
      </c>
      <c r="C151" s="165" t="s">
        <v>995</v>
      </c>
      <c r="D151" s="166" t="s">
        <v>290</v>
      </c>
      <c r="E151" s="167">
        <v>41700</v>
      </c>
      <c r="F151" s="168">
        <v>3</v>
      </c>
      <c r="G151" s="168">
        <v>4</v>
      </c>
      <c r="H151" s="166" t="s">
        <v>575</v>
      </c>
      <c r="N151" s="163"/>
    </row>
    <row r="152" spans="1:14" s="160" customFormat="1" ht="12" outlineLevel="1">
      <c r="A152" s="164"/>
      <c r="B152" s="165"/>
      <c r="C152" s="170" t="s">
        <v>997</v>
      </c>
      <c r="D152" s="166"/>
      <c r="E152" s="167"/>
      <c r="F152" s="168">
        <f>SUBTOTAL(9,F151:F151)</f>
        <v>3</v>
      </c>
      <c r="G152" s="168"/>
      <c r="H152" s="166"/>
      <c r="N152" s="163"/>
    </row>
    <row r="153" spans="1:14" s="160" customFormat="1" ht="12" outlineLevel="2">
      <c r="A153" s="159">
        <v>5</v>
      </c>
      <c r="B153" s="160" t="s">
        <v>574</v>
      </c>
      <c r="C153" s="160" t="s">
        <v>210</v>
      </c>
      <c r="D153" s="160" t="s">
        <v>208</v>
      </c>
      <c r="E153" s="161">
        <v>41797</v>
      </c>
      <c r="F153" s="162">
        <v>1</v>
      </c>
      <c r="G153" s="162">
        <v>6</v>
      </c>
      <c r="H153" s="160" t="s">
        <v>579</v>
      </c>
      <c r="N153" s="163"/>
    </row>
    <row r="154" spans="1:14" s="160" customFormat="1" ht="12" outlineLevel="1">
      <c r="A154" s="159"/>
      <c r="C154" s="169" t="s">
        <v>211</v>
      </c>
      <c r="E154" s="161"/>
      <c r="F154" s="162">
        <f>SUBTOTAL(9,F153:F153)</f>
        <v>1</v>
      </c>
      <c r="G154" s="162"/>
      <c r="N154" s="163"/>
    </row>
    <row r="155" spans="1:14" s="160" customFormat="1" ht="12" outlineLevel="2">
      <c r="A155" s="164">
        <v>5</v>
      </c>
      <c r="B155" s="165" t="s">
        <v>574</v>
      </c>
      <c r="C155" s="165" t="s">
        <v>378</v>
      </c>
      <c r="D155" s="166" t="s">
        <v>290</v>
      </c>
      <c r="E155" s="167">
        <v>41700</v>
      </c>
      <c r="F155" s="168">
        <v>4</v>
      </c>
      <c r="G155" s="168">
        <v>3</v>
      </c>
      <c r="H155" s="166" t="s">
        <v>577</v>
      </c>
      <c r="N155" s="163"/>
    </row>
    <row r="156" spans="1:14" s="160" customFormat="1" ht="12" outlineLevel="1">
      <c r="A156" s="164"/>
      <c r="B156" s="165"/>
      <c r="C156" s="170" t="s">
        <v>380</v>
      </c>
      <c r="D156" s="166"/>
      <c r="E156" s="167"/>
      <c r="F156" s="168">
        <f>SUBTOTAL(9,F155:F155)</f>
        <v>4</v>
      </c>
      <c r="G156" s="168"/>
      <c r="H156" s="166"/>
      <c r="N156" s="163"/>
    </row>
    <row r="157" spans="1:14" s="160" customFormat="1" ht="12" outlineLevel="2">
      <c r="A157" s="164">
        <v>5</v>
      </c>
      <c r="B157" s="165" t="s">
        <v>574</v>
      </c>
      <c r="C157" s="165" t="s">
        <v>97</v>
      </c>
      <c r="D157" s="166" t="s">
        <v>286</v>
      </c>
      <c r="E157" s="167">
        <v>41560</v>
      </c>
      <c r="F157" s="168">
        <v>5</v>
      </c>
      <c r="G157" s="168">
        <v>2</v>
      </c>
      <c r="H157" s="166" t="s">
        <v>580</v>
      </c>
      <c r="N157" s="163"/>
    </row>
    <row r="158" spans="1:14" s="160" customFormat="1" ht="12" outlineLevel="2">
      <c r="A158" s="164">
        <v>5</v>
      </c>
      <c r="B158" s="165" t="s">
        <v>574</v>
      </c>
      <c r="C158" s="165" t="s">
        <v>97</v>
      </c>
      <c r="D158" s="166" t="s">
        <v>286</v>
      </c>
      <c r="E158" s="167">
        <v>41560</v>
      </c>
      <c r="F158" s="168">
        <v>4</v>
      </c>
      <c r="G158" s="168">
        <v>3</v>
      </c>
      <c r="H158" s="166" t="s">
        <v>577</v>
      </c>
      <c r="N158" s="163"/>
    </row>
    <row r="159" spans="1:14" s="160" customFormat="1" ht="12" outlineLevel="1">
      <c r="A159" s="164"/>
      <c r="B159" s="165"/>
      <c r="C159" s="170" t="s">
        <v>98</v>
      </c>
      <c r="D159" s="166"/>
      <c r="E159" s="167"/>
      <c r="F159" s="168">
        <f>SUBTOTAL(9,F157:F158)</f>
        <v>9</v>
      </c>
      <c r="G159" s="168"/>
      <c r="H159" s="166"/>
      <c r="N159" s="163"/>
    </row>
    <row r="160" spans="1:14" s="160" customFormat="1" ht="12" outlineLevel="2">
      <c r="A160" s="164">
        <v>5</v>
      </c>
      <c r="B160" s="165" t="s">
        <v>574</v>
      </c>
      <c r="C160" s="165" t="s">
        <v>423</v>
      </c>
      <c r="D160" s="166" t="s">
        <v>290</v>
      </c>
      <c r="E160" s="167">
        <v>41700</v>
      </c>
      <c r="F160" s="168">
        <v>6</v>
      </c>
      <c r="G160" s="168">
        <v>1</v>
      </c>
      <c r="H160" s="166" t="s">
        <v>576</v>
      </c>
      <c r="N160" s="163"/>
    </row>
    <row r="161" spans="1:14" s="160" customFormat="1" ht="12" outlineLevel="2">
      <c r="A161" s="164">
        <v>5</v>
      </c>
      <c r="B161" s="165" t="s">
        <v>574</v>
      </c>
      <c r="C161" s="165" t="s">
        <v>423</v>
      </c>
      <c r="D161" s="166" t="s">
        <v>286</v>
      </c>
      <c r="E161" s="167">
        <v>41560</v>
      </c>
      <c r="F161" s="168">
        <v>6</v>
      </c>
      <c r="G161" s="168">
        <v>1</v>
      </c>
      <c r="H161" s="166" t="s">
        <v>576</v>
      </c>
      <c r="N161" s="163"/>
    </row>
    <row r="162" spans="1:14" s="178" customFormat="1" ht="12" outlineLevel="1">
      <c r="A162" s="183"/>
      <c r="B162" s="184"/>
      <c r="C162" s="184" t="s">
        <v>424</v>
      </c>
      <c r="D162" s="181" t="s">
        <v>834</v>
      </c>
      <c r="E162" s="185"/>
      <c r="F162" s="186">
        <f>SUBTOTAL(9,F160:F161)</f>
        <v>12</v>
      </c>
      <c r="G162" s="186"/>
      <c r="H162" s="187"/>
      <c r="N162" s="180"/>
    </row>
    <row r="163" spans="1:14" s="160" customFormat="1" ht="12" outlineLevel="2">
      <c r="A163" s="164">
        <v>5</v>
      </c>
      <c r="B163" s="165" t="s">
        <v>574</v>
      </c>
      <c r="C163" s="165" t="s">
        <v>307</v>
      </c>
      <c r="D163" s="166" t="s">
        <v>286</v>
      </c>
      <c r="E163" s="167">
        <v>41560</v>
      </c>
      <c r="F163" s="168">
        <v>3</v>
      </c>
      <c r="G163" s="168">
        <v>4</v>
      </c>
      <c r="H163" s="166" t="s">
        <v>575</v>
      </c>
      <c r="N163" s="163"/>
    </row>
    <row r="164" spans="1:14" s="160" customFormat="1" ht="12" outlineLevel="1">
      <c r="A164" s="164"/>
      <c r="B164" s="165"/>
      <c r="C164" s="170" t="s">
        <v>224</v>
      </c>
      <c r="D164" s="166"/>
      <c r="E164" s="167"/>
      <c r="F164" s="168">
        <f>SUBTOTAL(9,F163:F163)</f>
        <v>3</v>
      </c>
      <c r="G164" s="168"/>
      <c r="H164" s="166"/>
      <c r="N164" s="163"/>
    </row>
    <row r="165" spans="1:14" s="160" customFormat="1" ht="12" outlineLevel="2">
      <c r="A165" s="159">
        <v>5</v>
      </c>
      <c r="B165" s="160" t="s">
        <v>574</v>
      </c>
      <c r="C165" s="160" t="s">
        <v>277</v>
      </c>
      <c r="D165" s="160" t="s">
        <v>208</v>
      </c>
      <c r="E165" s="161">
        <v>41797</v>
      </c>
      <c r="F165" s="162">
        <v>3</v>
      </c>
      <c r="G165" s="162">
        <v>4</v>
      </c>
      <c r="H165" s="160" t="s">
        <v>575</v>
      </c>
      <c r="N165" s="163"/>
    </row>
    <row r="166" spans="1:14" s="160" customFormat="1" ht="12" outlineLevel="1">
      <c r="A166" s="159"/>
      <c r="C166" s="169" t="s">
        <v>282</v>
      </c>
      <c r="E166" s="161"/>
      <c r="F166" s="162">
        <f>SUBTOTAL(9,F165:F165)</f>
        <v>3</v>
      </c>
      <c r="G166" s="162"/>
      <c r="N166" s="163"/>
    </row>
    <row r="167" spans="1:14" s="160" customFormat="1" ht="12" outlineLevel="2">
      <c r="A167" s="159">
        <v>5</v>
      </c>
      <c r="B167" s="160" t="s">
        <v>574</v>
      </c>
      <c r="C167" s="160" t="s">
        <v>128</v>
      </c>
      <c r="D167" s="160" t="s">
        <v>208</v>
      </c>
      <c r="E167" s="161">
        <v>41797</v>
      </c>
      <c r="F167" s="162">
        <v>5</v>
      </c>
      <c r="G167" s="162">
        <v>2</v>
      </c>
      <c r="H167" s="160" t="s">
        <v>580</v>
      </c>
      <c r="N167" s="163"/>
    </row>
    <row r="168" spans="1:14" s="160" customFormat="1" ht="12" outlineLevel="1">
      <c r="A168" s="159"/>
      <c r="C168" s="169" t="s">
        <v>129</v>
      </c>
      <c r="E168" s="161"/>
      <c r="F168" s="162">
        <f>SUBTOTAL(9,F167:F167)</f>
        <v>5</v>
      </c>
      <c r="G168" s="162"/>
      <c r="N168" s="163"/>
    </row>
    <row r="169" spans="1:14" s="160" customFormat="1" ht="12" outlineLevel="2">
      <c r="A169" s="164">
        <v>5</v>
      </c>
      <c r="B169" s="165" t="s">
        <v>574</v>
      </c>
      <c r="C169" s="165" t="s">
        <v>49</v>
      </c>
      <c r="D169" s="166" t="s">
        <v>286</v>
      </c>
      <c r="E169" s="167">
        <v>41560</v>
      </c>
      <c r="F169" s="168">
        <v>1</v>
      </c>
      <c r="G169" s="168">
        <v>6</v>
      </c>
      <c r="H169" s="166" t="s">
        <v>579</v>
      </c>
      <c r="N169" s="163"/>
    </row>
    <row r="170" spans="1:14" s="160" customFormat="1" ht="12" outlineLevel="1">
      <c r="A170" s="164"/>
      <c r="B170" s="165"/>
      <c r="C170" s="170" t="s">
        <v>50</v>
      </c>
      <c r="D170" s="166"/>
      <c r="E170" s="167"/>
      <c r="F170" s="168">
        <f>SUBTOTAL(9,F169:F169)</f>
        <v>1</v>
      </c>
      <c r="G170" s="168"/>
      <c r="H170" s="166"/>
      <c r="N170" s="163"/>
    </row>
    <row r="171" spans="1:14" s="160" customFormat="1" ht="12" outlineLevel="2">
      <c r="A171" s="164">
        <v>6</v>
      </c>
      <c r="B171" s="165" t="s">
        <v>673</v>
      </c>
      <c r="C171" s="165" t="s">
        <v>742</v>
      </c>
      <c r="D171" s="166" t="s">
        <v>290</v>
      </c>
      <c r="E171" s="167">
        <v>41700</v>
      </c>
      <c r="F171" s="168">
        <v>3</v>
      </c>
      <c r="G171" s="168">
        <v>4</v>
      </c>
      <c r="H171" s="166" t="s">
        <v>674</v>
      </c>
      <c r="N171" s="163"/>
    </row>
    <row r="172" spans="1:14" s="160" customFormat="1" ht="12" outlineLevel="1">
      <c r="A172" s="164"/>
      <c r="B172" s="165"/>
      <c r="C172" s="170" t="s">
        <v>743</v>
      </c>
      <c r="D172" s="166"/>
      <c r="E172" s="167"/>
      <c r="F172" s="168">
        <f>SUBTOTAL(9,F171:F171)</f>
        <v>3</v>
      </c>
      <c r="G172" s="168"/>
      <c r="H172" s="166"/>
      <c r="N172" s="163"/>
    </row>
    <row r="173" spans="1:14" s="160" customFormat="1" ht="12" outlineLevel="2">
      <c r="A173" s="164">
        <v>6</v>
      </c>
      <c r="B173" s="165" t="s">
        <v>673</v>
      </c>
      <c r="C173" s="165" t="s">
        <v>144</v>
      </c>
      <c r="D173" s="166" t="s">
        <v>286</v>
      </c>
      <c r="E173" s="167">
        <v>41560</v>
      </c>
      <c r="F173" s="168">
        <v>6</v>
      </c>
      <c r="G173" s="168">
        <v>1</v>
      </c>
      <c r="H173" s="166" t="s">
        <v>675</v>
      </c>
      <c r="N173" s="163"/>
    </row>
    <row r="174" spans="1:14" s="160" customFormat="1" ht="12" outlineLevel="1">
      <c r="A174" s="164"/>
      <c r="B174" s="165"/>
      <c r="C174" s="170" t="s">
        <v>146</v>
      </c>
      <c r="D174" s="166"/>
      <c r="E174" s="167"/>
      <c r="F174" s="168">
        <f>SUBTOTAL(9,F173:F173)</f>
        <v>6</v>
      </c>
      <c r="G174" s="168"/>
      <c r="H174" s="166"/>
      <c r="N174" s="163"/>
    </row>
    <row r="175" spans="1:14" s="160" customFormat="1" ht="12" outlineLevel="2">
      <c r="A175" s="164">
        <v>6</v>
      </c>
      <c r="B175" s="165" t="s">
        <v>673</v>
      </c>
      <c r="C175" s="165" t="s">
        <v>1424</v>
      </c>
      <c r="D175" s="166" t="s">
        <v>286</v>
      </c>
      <c r="E175" s="167">
        <v>41560</v>
      </c>
      <c r="F175" s="168">
        <v>2</v>
      </c>
      <c r="G175" s="168">
        <v>5</v>
      </c>
      <c r="H175" s="166" t="s">
        <v>677</v>
      </c>
      <c r="N175" s="163"/>
    </row>
    <row r="176" spans="1:14" s="160" customFormat="1" ht="12" outlineLevel="1">
      <c r="A176" s="164"/>
      <c r="B176" s="165"/>
      <c r="C176" s="170" t="s">
        <v>1425</v>
      </c>
      <c r="D176" s="166"/>
      <c r="E176" s="167"/>
      <c r="F176" s="168">
        <f>SUBTOTAL(9,F175:F175)</f>
        <v>2</v>
      </c>
      <c r="G176" s="168"/>
      <c r="H176" s="166"/>
      <c r="N176" s="163"/>
    </row>
    <row r="177" spans="1:14" s="160" customFormat="1" ht="12" outlineLevel="2">
      <c r="A177" s="159">
        <v>6</v>
      </c>
      <c r="B177" s="160" t="s">
        <v>673</v>
      </c>
      <c r="C177" s="160" t="s">
        <v>6</v>
      </c>
      <c r="D177" s="160" t="s">
        <v>208</v>
      </c>
      <c r="E177" s="161">
        <v>41797</v>
      </c>
      <c r="F177" s="162">
        <v>1</v>
      </c>
      <c r="G177" s="162">
        <v>6</v>
      </c>
      <c r="H177" s="160" t="s">
        <v>679</v>
      </c>
      <c r="N177" s="163"/>
    </row>
    <row r="178" spans="1:14" s="160" customFormat="1" ht="12" outlineLevel="1">
      <c r="A178" s="159"/>
      <c r="C178" s="169" t="s">
        <v>7</v>
      </c>
      <c r="E178" s="161"/>
      <c r="F178" s="162">
        <f>SUBTOTAL(9,F177:F177)</f>
        <v>1</v>
      </c>
      <c r="G178" s="162"/>
      <c r="N178" s="163"/>
    </row>
    <row r="179" spans="1:14" s="160" customFormat="1" ht="12" outlineLevel="2">
      <c r="A179" s="164">
        <v>6</v>
      </c>
      <c r="B179" s="165" t="s">
        <v>673</v>
      </c>
      <c r="C179" s="165" t="s">
        <v>85</v>
      </c>
      <c r="D179" s="166" t="s">
        <v>286</v>
      </c>
      <c r="E179" s="167">
        <v>41560</v>
      </c>
      <c r="F179" s="168">
        <v>3</v>
      </c>
      <c r="G179" s="168">
        <v>4</v>
      </c>
      <c r="H179" s="166" t="s">
        <v>674</v>
      </c>
      <c r="N179" s="163"/>
    </row>
    <row r="180" spans="1:14" s="160" customFormat="1" ht="12" outlineLevel="1">
      <c r="A180" s="164"/>
      <c r="B180" s="165"/>
      <c r="C180" s="170" t="s">
        <v>87</v>
      </c>
      <c r="D180" s="166"/>
      <c r="E180" s="167"/>
      <c r="F180" s="168">
        <f>SUBTOTAL(9,F179:F179)</f>
        <v>3</v>
      </c>
      <c r="G180" s="168"/>
      <c r="H180" s="166"/>
      <c r="N180" s="163"/>
    </row>
    <row r="181" spans="1:14" s="160" customFormat="1" ht="12" outlineLevel="2">
      <c r="A181" s="164">
        <v>6</v>
      </c>
      <c r="B181" s="165" t="s">
        <v>673</v>
      </c>
      <c r="C181" s="165" t="s">
        <v>19</v>
      </c>
      <c r="D181" s="166" t="s">
        <v>290</v>
      </c>
      <c r="E181" s="167">
        <v>41700</v>
      </c>
      <c r="F181" s="168">
        <v>6</v>
      </c>
      <c r="G181" s="168">
        <v>1</v>
      </c>
      <c r="H181" s="166" t="s">
        <v>675</v>
      </c>
      <c r="N181" s="163"/>
    </row>
    <row r="182" spans="1:14" s="160" customFormat="1" ht="12" outlineLevel="1">
      <c r="A182" s="164"/>
      <c r="B182" s="165"/>
      <c r="C182" s="170" t="s">
        <v>20</v>
      </c>
      <c r="D182" s="166"/>
      <c r="E182" s="167"/>
      <c r="F182" s="168">
        <f>SUBTOTAL(9,F181:F181)</f>
        <v>6</v>
      </c>
      <c r="G182" s="168"/>
      <c r="H182" s="166"/>
      <c r="N182" s="163"/>
    </row>
    <row r="183" spans="1:14" s="160" customFormat="1" ht="12" outlineLevel="2">
      <c r="A183" s="159">
        <v>6</v>
      </c>
      <c r="B183" s="160" t="s">
        <v>673</v>
      </c>
      <c r="C183" s="160" t="s">
        <v>59</v>
      </c>
      <c r="D183" s="160" t="s">
        <v>208</v>
      </c>
      <c r="E183" s="161">
        <v>41797</v>
      </c>
      <c r="F183" s="162">
        <v>6</v>
      </c>
      <c r="G183" s="162">
        <v>1</v>
      </c>
      <c r="H183" s="160" t="s">
        <v>675</v>
      </c>
      <c r="N183" s="163"/>
    </row>
    <row r="184" spans="1:14" s="160" customFormat="1" ht="12" outlineLevel="2">
      <c r="A184" s="159">
        <v>6</v>
      </c>
      <c r="B184" s="160" t="s">
        <v>673</v>
      </c>
      <c r="C184" s="160" t="s">
        <v>59</v>
      </c>
      <c r="D184" s="160" t="s">
        <v>208</v>
      </c>
      <c r="E184" s="161">
        <v>41797</v>
      </c>
      <c r="F184" s="162">
        <v>3</v>
      </c>
      <c r="G184" s="162">
        <v>4</v>
      </c>
      <c r="H184" s="160" t="s">
        <v>674</v>
      </c>
      <c r="N184" s="163"/>
    </row>
    <row r="185" spans="1:14" s="160" customFormat="1" ht="12" outlineLevel="2">
      <c r="A185" s="159">
        <v>6</v>
      </c>
      <c r="B185" s="160" t="s">
        <v>673</v>
      </c>
      <c r="C185" s="160" t="s">
        <v>59</v>
      </c>
      <c r="D185" s="160" t="s">
        <v>242</v>
      </c>
      <c r="E185" s="161">
        <v>41811</v>
      </c>
      <c r="F185" s="162">
        <v>5</v>
      </c>
      <c r="G185" s="162">
        <v>2</v>
      </c>
      <c r="H185" s="160" t="s">
        <v>678</v>
      </c>
      <c r="N185" s="163"/>
    </row>
    <row r="186" spans="1:14" s="178" customFormat="1" ht="12" outlineLevel="1">
      <c r="A186" s="177"/>
      <c r="C186" s="178" t="s">
        <v>64</v>
      </c>
      <c r="D186" s="181" t="s">
        <v>834</v>
      </c>
      <c r="E186" s="182"/>
      <c r="F186" s="179">
        <f>SUBTOTAL(9,F183:F185)</f>
        <v>14</v>
      </c>
      <c r="G186" s="179"/>
      <c r="N186" s="180"/>
    </row>
    <row r="187" spans="1:14" s="160" customFormat="1" ht="12" outlineLevel="2">
      <c r="A187" s="164">
        <v>6</v>
      </c>
      <c r="B187" s="165" t="s">
        <v>673</v>
      </c>
      <c r="C187" s="165" t="s">
        <v>1126</v>
      </c>
      <c r="D187" s="166" t="s">
        <v>286</v>
      </c>
      <c r="E187" s="167">
        <v>41560</v>
      </c>
      <c r="F187" s="168">
        <v>1</v>
      </c>
      <c r="G187" s="168">
        <v>6</v>
      </c>
      <c r="H187" s="166" t="s">
        <v>679</v>
      </c>
      <c r="N187" s="163"/>
    </row>
    <row r="188" spans="1:14" s="160" customFormat="1" ht="12" outlineLevel="1">
      <c r="A188" s="164"/>
      <c r="B188" s="165"/>
      <c r="C188" s="170" t="s">
        <v>1129</v>
      </c>
      <c r="D188" s="166"/>
      <c r="E188" s="167"/>
      <c r="F188" s="168">
        <f>SUBTOTAL(9,F187:F187)</f>
        <v>1</v>
      </c>
      <c r="G188" s="168"/>
      <c r="H188" s="166"/>
      <c r="N188" s="163"/>
    </row>
    <row r="189" spans="1:14" s="160" customFormat="1" ht="12" outlineLevel="2">
      <c r="A189" s="164">
        <v>6</v>
      </c>
      <c r="B189" s="165" t="s">
        <v>673</v>
      </c>
      <c r="C189" s="165" t="s">
        <v>102</v>
      </c>
      <c r="D189" s="166" t="s">
        <v>290</v>
      </c>
      <c r="E189" s="167">
        <v>41700</v>
      </c>
      <c r="F189" s="168">
        <v>1</v>
      </c>
      <c r="G189" s="168">
        <v>6</v>
      </c>
      <c r="H189" s="166" t="s">
        <v>679</v>
      </c>
      <c r="N189" s="163"/>
    </row>
    <row r="190" spans="1:14" s="160" customFormat="1" ht="12" outlineLevel="1">
      <c r="A190" s="164"/>
      <c r="B190" s="165"/>
      <c r="C190" s="170" t="s">
        <v>103</v>
      </c>
      <c r="D190" s="166"/>
      <c r="E190" s="167"/>
      <c r="F190" s="168">
        <f>SUBTOTAL(9,F189:F189)</f>
        <v>1</v>
      </c>
      <c r="G190" s="168"/>
      <c r="H190" s="166"/>
      <c r="N190" s="163"/>
    </row>
    <row r="191" spans="1:14" s="160" customFormat="1" ht="12" outlineLevel="2">
      <c r="A191" s="164">
        <v>6</v>
      </c>
      <c r="B191" s="165" t="s">
        <v>673</v>
      </c>
      <c r="C191" s="165" t="s">
        <v>97</v>
      </c>
      <c r="D191" s="166" t="s">
        <v>286</v>
      </c>
      <c r="E191" s="167">
        <v>41560</v>
      </c>
      <c r="F191" s="168">
        <v>5</v>
      </c>
      <c r="G191" s="168">
        <v>2</v>
      </c>
      <c r="H191" s="166" t="s">
        <v>678</v>
      </c>
      <c r="N191" s="163"/>
    </row>
    <row r="192" spans="1:14" s="160" customFormat="1" ht="12" outlineLevel="1">
      <c r="A192" s="164"/>
      <c r="B192" s="165"/>
      <c r="C192" s="170" t="s">
        <v>98</v>
      </c>
      <c r="D192" s="166"/>
      <c r="E192" s="167"/>
      <c r="F192" s="168">
        <f>SUBTOTAL(9,F191:F191)</f>
        <v>5</v>
      </c>
      <c r="G192" s="168"/>
      <c r="H192" s="166"/>
      <c r="N192" s="163"/>
    </row>
    <row r="193" spans="1:14" s="160" customFormat="1" ht="12" outlineLevel="2">
      <c r="A193" s="164">
        <v>6</v>
      </c>
      <c r="B193" s="165" t="s">
        <v>673</v>
      </c>
      <c r="C193" s="165" t="s">
        <v>307</v>
      </c>
      <c r="D193" s="166" t="s">
        <v>290</v>
      </c>
      <c r="E193" s="167">
        <v>41700</v>
      </c>
      <c r="F193" s="168">
        <v>5</v>
      </c>
      <c r="G193" s="168">
        <v>2</v>
      </c>
      <c r="H193" s="166" t="s">
        <v>678</v>
      </c>
      <c r="N193" s="163"/>
    </row>
    <row r="194" spans="1:14" s="160" customFormat="1" ht="12" outlineLevel="2">
      <c r="A194" s="159">
        <v>6</v>
      </c>
      <c r="B194" s="160" t="s">
        <v>673</v>
      </c>
      <c r="C194" s="160" t="s">
        <v>307</v>
      </c>
      <c r="D194" s="160" t="s">
        <v>208</v>
      </c>
      <c r="E194" s="161">
        <v>41797</v>
      </c>
      <c r="F194" s="162">
        <v>5</v>
      </c>
      <c r="G194" s="162">
        <v>2</v>
      </c>
      <c r="H194" s="160" t="s">
        <v>678</v>
      </c>
      <c r="N194" s="163"/>
    </row>
    <row r="195" spans="1:14" s="160" customFormat="1" ht="12" outlineLevel="2">
      <c r="A195" s="159">
        <v>6</v>
      </c>
      <c r="B195" s="160" t="s">
        <v>673</v>
      </c>
      <c r="C195" s="160" t="s">
        <v>307</v>
      </c>
      <c r="D195" s="160" t="s">
        <v>208</v>
      </c>
      <c r="E195" s="161">
        <v>41797</v>
      </c>
      <c r="F195" s="162">
        <v>2</v>
      </c>
      <c r="G195" s="162">
        <v>5</v>
      </c>
      <c r="H195" s="160" t="s">
        <v>677</v>
      </c>
      <c r="N195" s="163"/>
    </row>
    <row r="196" spans="1:14" s="160" customFormat="1" ht="12" outlineLevel="2">
      <c r="A196" s="159">
        <v>6</v>
      </c>
      <c r="B196" s="160" t="s">
        <v>673</v>
      </c>
      <c r="C196" s="160" t="s">
        <v>307</v>
      </c>
      <c r="D196" s="160" t="s">
        <v>242</v>
      </c>
      <c r="E196" s="161">
        <v>41811</v>
      </c>
      <c r="F196" s="162">
        <v>1</v>
      </c>
      <c r="G196" s="162">
        <v>6</v>
      </c>
      <c r="H196" s="160" t="s">
        <v>679</v>
      </c>
      <c r="N196" s="163"/>
    </row>
    <row r="197" spans="1:14" s="160" customFormat="1" ht="12" outlineLevel="1">
      <c r="A197" s="159"/>
      <c r="C197" s="169" t="s">
        <v>224</v>
      </c>
      <c r="E197" s="161"/>
      <c r="F197" s="162">
        <f>SUBTOTAL(9,F193:F196)</f>
        <v>13</v>
      </c>
      <c r="G197" s="162"/>
      <c r="N197" s="163"/>
    </row>
    <row r="198" spans="1:14" s="160" customFormat="1" ht="12" outlineLevel="2">
      <c r="A198" s="159">
        <v>6</v>
      </c>
      <c r="B198" s="160" t="s">
        <v>673</v>
      </c>
      <c r="C198" s="160" t="s">
        <v>128</v>
      </c>
      <c r="D198" s="160" t="s">
        <v>208</v>
      </c>
      <c r="E198" s="161">
        <v>41797</v>
      </c>
      <c r="F198" s="162">
        <v>4</v>
      </c>
      <c r="G198" s="162">
        <v>3</v>
      </c>
      <c r="H198" s="160" t="s">
        <v>676</v>
      </c>
      <c r="N198" s="163"/>
    </row>
    <row r="199" spans="1:14" s="160" customFormat="1" ht="12" outlineLevel="1">
      <c r="A199" s="159"/>
      <c r="C199" s="169" t="s">
        <v>129</v>
      </c>
      <c r="E199" s="161"/>
      <c r="F199" s="162">
        <f>SUBTOTAL(9,F198:F198)</f>
        <v>4</v>
      </c>
      <c r="G199" s="162"/>
      <c r="N199" s="163"/>
    </row>
    <row r="200" spans="1:14" s="160" customFormat="1" ht="12" outlineLevel="2">
      <c r="A200" s="164">
        <v>6</v>
      </c>
      <c r="B200" s="165" t="s">
        <v>673</v>
      </c>
      <c r="C200" s="165" t="s">
        <v>49</v>
      </c>
      <c r="D200" s="166" t="s">
        <v>286</v>
      </c>
      <c r="E200" s="167">
        <v>41560</v>
      </c>
      <c r="F200" s="168">
        <v>4</v>
      </c>
      <c r="G200" s="168">
        <v>3</v>
      </c>
      <c r="H200" s="166" t="s">
        <v>676</v>
      </c>
      <c r="N200" s="163"/>
    </row>
    <row r="201" spans="1:14" s="160" customFormat="1" ht="12" outlineLevel="1">
      <c r="A201" s="164"/>
      <c r="B201" s="165"/>
      <c r="C201" s="170" t="s">
        <v>50</v>
      </c>
      <c r="D201" s="166"/>
      <c r="E201" s="167"/>
      <c r="F201" s="168">
        <f>SUBTOTAL(9,F200:F200)</f>
        <v>4</v>
      </c>
      <c r="G201" s="168"/>
      <c r="H201" s="166"/>
      <c r="N201" s="163"/>
    </row>
    <row r="202" spans="1:14" s="160" customFormat="1" ht="12" outlineLevel="2">
      <c r="A202" s="164">
        <v>6</v>
      </c>
      <c r="B202" s="165" t="s">
        <v>673</v>
      </c>
      <c r="C202" s="165" t="s">
        <v>287</v>
      </c>
      <c r="D202" s="166" t="s">
        <v>290</v>
      </c>
      <c r="E202" s="167">
        <v>41700</v>
      </c>
      <c r="F202" s="168">
        <v>2</v>
      </c>
      <c r="G202" s="168">
        <v>5</v>
      </c>
      <c r="H202" s="166" t="s">
        <v>677</v>
      </c>
      <c r="N202" s="163"/>
    </row>
    <row r="203" spans="1:14" s="160" customFormat="1" ht="12" outlineLevel="1">
      <c r="A203" s="164"/>
      <c r="B203" s="165"/>
      <c r="C203" s="170" t="s">
        <v>288</v>
      </c>
      <c r="D203" s="166"/>
      <c r="E203" s="167"/>
      <c r="F203" s="168">
        <f>SUBTOTAL(9,F202:F202)</f>
        <v>2</v>
      </c>
      <c r="G203" s="168"/>
      <c r="H203" s="166"/>
      <c r="N203" s="163"/>
    </row>
    <row r="204" spans="1:14" s="160" customFormat="1" ht="12" outlineLevel="2">
      <c r="A204" s="164">
        <v>6</v>
      </c>
      <c r="B204" s="165" t="s">
        <v>673</v>
      </c>
      <c r="C204" s="165" t="s">
        <v>25</v>
      </c>
      <c r="D204" s="166" t="s">
        <v>290</v>
      </c>
      <c r="E204" s="167">
        <v>41700</v>
      </c>
      <c r="F204" s="168">
        <v>4</v>
      </c>
      <c r="G204" s="168">
        <v>3</v>
      </c>
      <c r="H204" s="166" t="s">
        <v>676</v>
      </c>
      <c r="N204" s="163"/>
    </row>
    <row r="205" spans="1:14" s="160" customFormat="1" ht="12" outlineLevel="1">
      <c r="A205" s="164"/>
      <c r="B205" s="165"/>
      <c r="C205" s="170" t="s">
        <v>1253</v>
      </c>
      <c r="D205" s="166"/>
      <c r="E205" s="167"/>
      <c r="F205" s="168">
        <f>SUBTOTAL(9,F204:F204)</f>
        <v>4</v>
      </c>
      <c r="G205" s="168"/>
      <c r="H205" s="166"/>
      <c r="N205" s="163"/>
    </row>
    <row r="206" spans="1:14" s="160" customFormat="1" ht="12" outlineLevel="2">
      <c r="A206" s="164">
        <v>7</v>
      </c>
      <c r="B206" s="165" t="s">
        <v>1254</v>
      </c>
      <c r="C206" s="165" t="s">
        <v>1426</v>
      </c>
      <c r="D206" s="166" t="s">
        <v>286</v>
      </c>
      <c r="E206" s="167">
        <v>41560</v>
      </c>
      <c r="F206" s="168">
        <v>3</v>
      </c>
      <c r="G206" s="168">
        <v>4</v>
      </c>
      <c r="H206" s="166" t="s">
        <v>1255</v>
      </c>
      <c r="N206" s="163"/>
    </row>
    <row r="207" spans="1:14" s="160" customFormat="1" ht="12" outlineLevel="1">
      <c r="A207" s="164"/>
      <c r="B207" s="165"/>
      <c r="C207" s="170" t="s">
        <v>1427</v>
      </c>
      <c r="D207" s="166"/>
      <c r="E207" s="167"/>
      <c r="F207" s="168">
        <f>SUBTOTAL(9,F206:F206)</f>
        <v>3</v>
      </c>
      <c r="G207" s="168"/>
      <c r="H207" s="166"/>
      <c r="N207" s="163"/>
    </row>
    <row r="208" spans="1:14" s="160" customFormat="1" ht="12" outlineLevel="2">
      <c r="A208" s="164">
        <v>7</v>
      </c>
      <c r="B208" s="165" t="s">
        <v>1254</v>
      </c>
      <c r="C208" s="165" t="s">
        <v>61</v>
      </c>
      <c r="D208" s="166" t="s">
        <v>290</v>
      </c>
      <c r="E208" s="167">
        <v>41700</v>
      </c>
      <c r="F208" s="168">
        <v>2</v>
      </c>
      <c r="G208" s="168">
        <v>5</v>
      </c>
      <c r="H208" s="166" t="s">
        <v>1257</v>
      </c>
      <c r="N208" s="163"/>
    </row>
    <row r="209" spans="1:14" s="160" customFormat="1" ht="12" outlineLevel="1">
      <c r="A209" s="164"/>
      <c r="B209" s="165"/>
      <c r="C209" s="170" t="s">
        <v>62</v>
      </c>
      <c r="D209" s="166"/>
      <c r="E209" s="167"/>
      <c r="F209" s="168">
        <f>SUBTOTAL(9,F208:F208)</f>
        <v>2</v>
      </c>
      <c r="G209" s="168"/>
      <c r="H209" s="166"/>
      <c r="N209" s="163"/>
    </row>
    <row r="210" spans="1:14" s="160" customFormat="1" ht="12" outlineLevel="2">
      <c r="A210" s="164">
        <v>7</v>
      </c>
      <c r="B210" s="165" t="s">
        <v>1254</v>
      </c>
      <c r="C210" s="165" t="s">
        <v>297</v>
      </c>
      <c r="D210" s="166" t="s">
        <v>290</v>
      </c>
      <c r="E210" s="167">
        <v>41700</v>
      </c>
      <c r="F210" s="168">
        <v>1</v>
      </c>
      <c r="G210" s="168">
        <v>6</v>
      </c>
      <c r="H210" s="166" t="s">
        <v>1259</v>
      </c>
      <c r="N210" s="163"/>
    </row>
    <row r="211" spans="1:14" s="160" customFormat="1" ht="12" outlineLevel="2">
      <c r="A211" s="159">
        <v>7</v>
      </c>
      <c r="B211" s="160" t="s">
        <v>1254</v>
      </c>
      <c r="C211" s="160" t="s">
        <v>297</v>
      </c>
      <c r="D211" s="160" t="s">
        <v>208</v>
      </c>
      <c r="E211" s="161">
        <v>41797</v>
      </c>
      <c r="F211" s="162">
        <v>3</v>
      </c>
      <c r="G211" s="162">
        <v>4</v>
      </c>
      <c r="H211" s="160" t="s">
        <v>1255</v>
      </c>
      <c r="N211" s="163"/>
    </row>
    <row r="212" spans="1:14" s="160" customFormat="1" ht="12" outlineLevel="1">
      <c r="A212" s="159"/>
      <c r="C212" s="169" t="s">
        <v>298</v>
      </c>
      <c r="E212" s="161"/>
      <c r="F212" s="162">
        <f>SUBTOTAL(9,F210:F211)</f>
        <v>4</v>
      </c>
      <c r="G212" s="162"/>
      <c r="N212" s="163"/>
    </row>
    <row r="213" spans="1:14" s="160" customFormat="1" ht="12" outlineLevel="2">
      <c r="A213" s="164">
        <v>7</v>
      </c>
      <c r="B213" s="165" t="s">
        <v>1254</v>
      </c>
      <c r="C213" s="165" t="s">
        <v>742</v>
      </c>
      <c r="D213" s="166" t="s">
        <v>290</v>
      </c>
      <c r="E213" s="167">
        <v>41700</v>
      </c>
      <c r="F213" s="168">
        <v>6</v>
      </c>
      <c r="G213" s="168">
        <v>1</v>
      </c>
      <c r="H213" s="166" t="s">
        <v>1256</v>
      </c>
      <c r="N213" s="163"/>
    </row>
    <row r="214" spans="1:14" s="160" customFormat="1" ht="12" outlineLevel="1">
      <c r="A214" s="164"/>
      <c r="B214" s="165"/>
      <c r="C214" s="170" t="s">
        <v>743</v>
      </c>
      <c r="D214" s="166"/>
      <c r="E214" s="167"/>
      <c r="F214" s="168">
        <f>SUBTOTAL(9,F213:F213)</f>
        <v>6</v>
      </c>
      <c r="G214" s="168"/>
      <c r="H214" s="166"/>
      <c r="N214" s="163"/>
    </row>
    <row r="215" spans="1:14" s="160" customFormat="1" ht="12" outlineLevel="2">
      <c r="A215" s="159">
        <v>7</v>
      </c>
      <c r="B215" s="160" t="s">
        <v>1254</v>
      </c>
      <c r="C215" s="160" t="s">
        <v>254</v>
      </c>
      <c r="D215" s="160" t="s">
        <v>208</v>
      </c>
      <c r="E215" s="161">
        <v>41797</v>
      </c>
      <c r="F215" s="162">
        <v>4</v>
      </c>
      <c r="G215" s="162">
        <v>3</v>
      </c>
      <c r="H215" s="160" t="s">
        <v>1258</v>
      </c>
      <c r="N215" s="163"/>
    </row>
    <row r="216" spans="1:14" s="160" customFormat="1" ht="12" outlineLevel="1">
      <c r="A216" s="159"/>
      <c r="C216" s="169" t="s">
        <v>255</v>
      </c>
      <c r="E216" s="161"/>
      <c r="F216" s="162">
        <f>SUBTOTAL(9,F215:F215)</f>
        <v>4</v>
      </c>
      <c r="G216" s="162"/>
      <c r="N216" s="163"/>
    </row>
    <row r="217" spans="1:14" s="160" customFormat="1" ht="12" outlineLevel="2">
      <c r="A217" s="164">
        <v>7</v>
      </c>
      <c r="B217" s="165" t="s">
        <v>1254</v>
      </c>
      <c r="C217" s="165" t="s">
        <v>983</v>
      </c>
      <c r="D217" s="166" t="s">
        <v>290</v>
      </c>
      <c r="E217" s="167">
        <v>41700</v>
      </c>
      <c r="F217" s="168">
        <v>5</v>
      </c>
      <c r="G217" s="168">
        <v>2</v>
      </c>
      <c r="H217" s="166" t="s">
        <v>1260</v>
      </c>
      <c r="N217" s="163"/>
    </row>
    <row r="218" spans="1:14" s="160" customFormat="1" ht="12" outlineLevel="1">
      <c r="A218" s="164"/>
      <c r="B218" s="165"/>
      <c r="C218" s="170" t="s">
        <v>986</v>
      </c>
      <c r="D218" s="166"/>
      <c r="E218" s="167"/>
      <c r="F218" s="168">
        <f>SUBTOTAL(9,F217:F217)</f>
        <v>5</v>
      </c>
      <c r="G218" s="168"/>
      <c r="H218" s="166"/>
      <c r="N218" s="163"/>
    </row>
    <row r="219" spans="1:14" s="160" customFormat="1" ht="12" outlineLevel="2">
      <c r="A219" s="164">
        <v>7</v>
      </c>
      <c r="B219" s="165" t="s">
        <v>1254</v>
      </c>
      <c r="C219" s="165" t="s">
        <v>76</v>
      </c>
      <c r="D219" s="166" t="s">
        <v>286</v>
      </c>
      <c r="E219" s="167">
        <v>41560</v>
      </c>
      <c r="F219" s="168">
        <v>1</v>
      </c>
      <c r="G219" s="168">
        <v>6</v>
      </c>
      <c r="H219" s="166" t="s">
        <v>1259</v>
      </c>
      <c r="N219" s="163"/>
    </row>
    <row r="220" spans="1:14" s="160" customFormat="1" ht="12" outlineLevel="1">
      <c r="A220" s="164"/>
      <c r="B220" s="165"/>
      <c r="C220" s="170" t="s">
        <v>77</v>
      </c>
      <c r="D220" s="166"/>
      <c r="E220" s="167"/>
      <c r="F220" s="168">
        <f>SUBTOTAL(9,F219:F219)</f>
        <v>1</v>
      </c>
      <c r="G220" s="168"/>
      <c r="H220" s="166"/>
      <c r="N220" s="163"/>
    </row>
    <row r="221" spans="1:14" s="160" customFormat="1" ht="12" outlineLevel="2">
      <c r="A221" s="159">
        <v>7</v>
      </c>
      <c r="B221" s="160" t="s">
        <v>1254</v>
      </c>
      <c r="C221" s="160" t="s">
        <v>85</v>
      </c>
      <c r="D221" s="160" t="s">
        <v>208</v>
      </c>
      <c r="E221" s="161">
        <v>41797</v>
      </c>
      <c r="F221" s="162">
        <v>1</v>
      </c>
      <c r="G221" s="162">
        <v>6</v>
      </c>
      <c r="H221" s="160" t="s">
        <v>1259</v>
      </c>
      <c r="N221" s="163"/>
    </row>
    <row r="222" spans="1:14" s="160" customFormat="1" ht="12" outlineLevel="1">
      <c r="A222" s="159"/>
      <c r="C222" s="169" t="s">
        <v>87</v>
      </c>
      <c r="E222" s="161"/>
      <c r="F222" s="162">
        <f>SUBTOTAL(9,F221:F221)</f>
        <v>1</v>
      </c>
      <c r="G222" s="162"/>
      <c r="N222" s="163"/>
    </row>
    <row r="223" spans="1:14" s="160" customFormat="1" ht="12" outlineLevel="2">
      <c r="A223" s="164">
        <v>7</v>
      </c>
      <c r="B223" s="165" t="s">
        <v>1254</v>
      </c>
      <c r="C223" s="165" t="s">
        <v>568</v>
      </c>
      <c r="D223" s="166" t="s">
        <v>286</v>
      </c>
      <c r="E223" s="167">
        <v>41560</v>
      </c>
      <c r="F223" s="168">
        <v>4</v>
      </c>
      <c r="G223" s="168">
        <v>3</v>
      </c>
      <c r="H223" s="166" t="s">
        <v>1258</v>
      </c>
      <c r="N223" s="163"/>
    </row>
    <row r="224" spans="1:14" s="160" customFormat="1" ht="12" outlineLevel="1">
      <c r="A224" s="164"/>
      <c r="B224" s="165"/>
      <c r="C224" s="170" t="s">
        <v>570</v>
      </c>
      <c r="D224" s="166"/>
      <c r="E224" s="167"/>
      <c r="F224" s="168">
        <f>SUBTOTAL(9,F223:F223)</f>
        <v>4</v>
      </c>
      <c r="G224" s="168"/>
      <c r="H224" s="166"/>
      <c r="N224" s="163"/>
    </row>
    <row r="225" spans="1:14" s="160" customFormat="1" ht="12" outlineLevel="2">
      <c r="A225" s="164">
        <v>7</v>
      </c>
      <c r="B225" s="165" t="s">
        <v>1254</v>
      </c>
      <c r="C225" s="165" t="s">
        <v>1428</v>
      </c>
      <c r="D225" s="166" t="s">
        <v>286</v>
      </c>
      <c r="E225" s="167">
        <v>41560</v>
      </c>
      <c r="F225" s="168">
        <v>2</v>
      </c>
      <c r="G225" s="168">
        <v>5</v>
      </c>
      <c r="H225" s="166" t="s">
        <v>1257</v>
      </c>
      <c r="N225" s="163"/>
    </row>
    <row r="226" spans="1:14" s="160" customFormat="1" ht="12" outlineLevel="1">
      <c r="A226" s="164"/>
      <c r="B226" s="165"/>
      <c r="C226" s="170" t="s">
        <v>1429</v>
      </c>
      <c r="D226" s="166"/>
      <c r="E226" s="167"/>
      <c r="F226" s="168">
        <f>SUBTOTAL(9,F225:F225)</f>
        <v>2</v>
      </c>
      <c r="G226" s="168"/>
      <c r="H226" s="166"/>
      <c r="N226" s="163"/>
    </row>
    <row r="227" spans="1:14" s="160" customFormat="1" ht="12" outlineLevel="2">
      <c r="A227" s="164">
        <v>7</v>
      </c>
      <c r="B227" s="165" t="s">
        <v>1254</v>
      </c>
      <c r="C227" s="165" t="s">
        <v>227</v>
      </c>
      <c r="D227" s="166" t="s">
        <v>286</v>
      </c>
      <c r="E227" s="167">
        <v>41560</v>
      </c>
      <c r="F227" s="168">
        <v>6</v>
      </c>
      <c r="G227" s="168">
        <v>1</v>
      </c>
      <c r="H227" s="166" t="s">
        <v>1256</v>
      </c>
      <c r="N227" s="163"/>
    </row>
    <row r="228" spans="1:14" s="160" customFormat="1" ht="12" outlineLevel="2">
      <c r="A228" s="164">
        <v>7</v>
      </c>
      <c r="B228" s="165" t="s">
        <v>1254</v>
      </c>
      <c r="C228" s="165" t="s">
        <v>227</v>
      </c>
      <c r="D228" s="166" t="s">
        <v>286</v>
      </c>
      <c r="E228" s="167">
        <v>41560</v>
      </c>
      <c r="F228" s="168">
        <v>5</v>
      </c>
      <c r="G228" s="168">
        <v>2</v>
      </c>
      <c r="H228" s="166" t="s">
        <v>1260</v>
      </c>
      <c r="N228" s="163"/>
    </row>
    <row r="229" spans="1:14" s="160" customFormat="1" ht="12" outlineLevel="2">
      <c r="A229" s="159">
        <v>7</v>
      </c>
      <c r="B229" s="160" t="s">
        <v>1254</v>
      </c>
      <c r="C229" s="160" t="s">
        <v>227</v>
      </c>
      <c r="D229" s="160" t="s">
        <v>208</v>
      </c>
      <c r="E229" s="161">
        <v>41797</v>
      </c>
      <c r="F229" s="162">
        <v>6</v>
      </c>
      <c r="G229" s="162">
        <v>1</v>
      </c>
      <c r="H229" s="160" t="s">
        <v>1256</v>
      </c>
      <c r="N229" s="163"/>
    </row>
    <row r="230" spans="1:14" s="160" customFormat="1" ht="12" outlineLevel="2">
      <c r="A230" s="159">
        <v>7</v>
      </c>
      <c r="B230" s="160" t="s">
        <v>1254</v>
      </c>
      <c r="C230" s="160" t="s">
        <v>227</v>
      </c>
      <c r="D230" s="160" t="s">
        <v>208</v>
      </c>
      <c r="E230" s="161">
        <v>41797</v>
      </c>
      <c r="F230" s="162">
        <v>5</v>
      </c>
      <c r="G230" s="162">
        <v>2</v>
      </c>
      <c r="H230" s="160" t="s">
        <v>1260</v>
      </c>
      <c r="N230" s="163"/>
    </row>
    <row r="231" spans="1:14" s="160" customFormat="1" ht="12" outlineLevel="2">
      <c r="A231" s="159">
        <v>7</v>
      </c>
      <c r="B231" s="160" t="s">
        <v>1254</v>
      </c>
      <c r="C231" s="160" t="s">
        <v>227</v>
      </c>
      <c r="D231" s="160" t="s">
        <v>208</v>
      </c>
      <c r="E231" s="161">
        <v>41797</v>
      </c>
      <c r="F231" s="162">
        <v>2</v>
      </c>
      <c r="G231" s="162">
        <v>5</v>
      </c>
      <c r="H231" s="160" t="s">
        <v>1257</v>
      </c>
      <c r="N231" s="163"/>
    </row>
    <row r="232" spans="1:14" s="160" customFormat="1" ht="12" outlineLevel="2">
      <c r="A232" s="159">
        <v>7</v>
      </c>
      <c r="B232" s="160" t="s">
        <v>1254</v>
      </c>
      <c r="C232" s="160" t="s">
        <v>227</v>
      </c>
      <c r="D232" s="160" t="s">
        <v>242</v>
      </c>
      <c r="E232" s="161">
        <v>41811</v>
      </c>
      <c r="F232" s="162">
        <v>2</v>
      </c>
      <c r="G232" s="162">
        <v>5</v>
      </c>
      <c r="H232" s="160" t="s">
        <v>1257</v>
      </c>
      <c r="N232" s="163"/>
    </row>
    <row r="233" spans="1:14" s="160" customFormat="1" ht="12" outlineLevel="2">
      <c r="A233" s="159">
        <v>7</v>
      </c>
      <c r="B233" s="160" t="s">
        <v>1254</v>
      </c>
      <c r="C233" s="160" t="s">
        <v>227</v>
      </c>
      <c r="D233" s="160" t="s">
        <v>242</v>
      </c>
      <c r="E233" s="161">
        <v>41811</v>
      </c>
      <c r="F233" s="162">
        <v>5</v>
      </c>
      <c r="G233" s="162">
        <v>2</v>
      </c>
      <c r="H233" s="160" t="s">
        <v>1260</v>
      </c>
      <c r="N233" s="163"/>
    </row>
    <row r="234" spans="1:14" s="178" customFormat="1" ht="12" outlineLevel="1">
      <c r="A234" s="177"/>
      <c r="C234" s="178" t="s">
        <v>228</v>
      </c>
      <c r="D234" s="181" t="s">
        <v>834</v>
      </c>
      <c r="E234" s="182"/>
      <c r="F234" s="179">
        <f>SUBTOTAL(9,F227:F233)</f>
        <v>31</v>
      </c>
      <c r="G234" s="179"/>
      <c r="N234" s="180"/>
    </row>
    <row r="235" spans="1:14" s="160" customFormat="1" ht="12" outlineLevel="2">
      <c r="A235" s="164">
        <v>7</v>
      </c>
      <c r="B235" s="165" t="s">
        <v>1254</v>
      </c>
      <c r="C235" s="165" t="s">
        <v>1378</v>
      </c>
      <c r="D235" s="166" t="s">
        <v>290</v>
      </c>
      <c r="E235" s="167">
        <v>41700</v>
      </c>
      <c r="F235" s="168">
        <v>4</v>
      </c>
      <c r="G235" s="168">
        <v>3</v>
      </c>
      <c r="H235" s="166" t="s">
        <v>1258</v>
      </c>
      <c r="N235" s="163"/>
    </row>
    <row r="236" spans="1:14" s="160" customFormat="1" ht="12" outlineLevel="2">
      <c r="A236" s="164">
        <v>7</v>
      </c>
      <c r="B236" s="165" t="s">
        <v>1254</v>
      </c>
      <c r="C236" s="165" t="s">
        <v>1378</v>
      </c>
      <c r="D236" s="166" t="s">
        <v>290</v>
      </c>
      <c r="E236" s="167">
        <v>41700</v>
      </c>
      <c r="F236" s="168">
        <v>3</v>
      </c>
      <c r="G236" s="168">
        <v>4</v>
      </c>
      <c r="H236" s="166" t="s">
        <v>1255</v>
      </c>
      <c r="N236" s="163"/>
    </row>
    <row r="237" spans="1:14" s="160" customFormat="1" ht="12" outlineLevel="1">
      <c r="A237" s="164"/>
      <c r="B237" s="165"/>
      <c r="C237" s="170" t="s">
        <v>1383</v>
      </c>
      <c r="D237" s="166"/>
      <c r="E237" s="167"/>
      <c r="F237" s="168">
        <f>SUBTOTAL(9,F235:F236)</f>
        <v>7</v>
      </c>
      <c r="G237" s="168"/>
      <c r="H237" s="166"/>
      <c r="N237" s="163"/>
    </row>
    <row r="238" spans="1:14" s="160" customFormat="1" ht="12" outlineLevel="2">
      <c r="A238" s="164">
        <v>8</v>
      </c>
      <c r="B238" s="165" t="s">
        <v>581</v>
      </c>
      <c r="C238" s="165" t="s">
        <v>372</v>
      </c>
      <c r="D238" s="166" t="s">
        <v>290</v>
      </c>
      <c r="E238" s="167">
        <v>41700</v>
      </c>
      <c r="F238" s="168">
        <v>6</v>
      </c>
      <c r="G238" s="168">
        <v>1</v>
      </c>
      <c r="H238" s="166" t="s">
        <v>585</v>
      </c>
      <c r="N238" s="163"/>
    </row>
    <row r="239" spans="1:14" s="160" customFormat="1" ht="12" outlineLevel="1">
      <c r="A239" s="164"/>
      <c r="B239" s="165"/>
      <c r="C239" s="170" t="s">
        <v>413</v>
      </c>
      <c r="D239" s="166"/>
      <c r="E239" s="167"/>
      <c r="F239" s="168">
        <f>SUBTOTAL(9,F238:F238)</f>
        <v>6</v>
      </c>
      <c r="G239" s="168"/>
      <c r="H239" s="166"/>
      <c r="N239" s="163"/>
    </row>
    <row r="240" spans="1:14" s="160" customFormat="1" ht="12" outlineLevel="2">
      <c r="A240" s="164">
        <v>8</v>
      </c>
      <c r="B240" s="165" t="s">
        <v>581</v>
      </c>
      <c r="C240" s="165" t="s">
        <v>156</v>
      </c>
      <c r="D240" s="166" t="s">
        <v>290</v>
      </c>
      <c r="E240" s="167">
        <v>41700</v>
      </c>
      <c r="F240" s="168">
        <v>2</v>
      </c>
      <c r="G240" s="168">
        <v>5</v>
      </c>
      <c r="H240" s="166" t="s">
        <v>583</v>
      </c>
      <c r="N240" s="163"/>
    </row>
    <row r="241" spans="1:14" s="160" customFormat="1" ht="12" outlineLevel="1">
      <c r="A241" s="164"/>
      <c r="B241" s="165"/>
      <c r="C241" s="170" t="s">
        <v>157</v>
      </c>
      <c r="D241" s="166"/>
      <c r="E241" s="167"/>
      <c r="F241" s="168">
        <f>SUBTOTAL(9,F240:F240)</f>
        <v>2</v>
      </c>
      <c r="G241" s="168"/>
      <c r="H241" s="166"/>
      <c r="N241" s="163"/>
    </row>
    <row r="242" spans="1:14" s="160" customFormat="1" ht="12" outlineLevel="2">
      <c r="A242" s="164">
        <v>8</v>
      </c>
      <c r="B242" s="165" t="s">
        <v>581</v>
      </c>
      <c r="C242" s="165" t="s">
        <v>158</v>
      </c>
      <c r="D242" s="166" t="s">
        <v>286</v>
      </c>
      <c r="E242" s="167">
        <v>41560</v>
      </c>
      <c r="F242" s="168">
        <v>1</v>
      </c>
      <c r="G242" s="168">
        <v>6</v>
      </c>
      <c r="H242" s="166" t="s">
        <v>584</v>
      </c>
      <c r="N242" s="163"/>
    </row>
    <row r="243" spans="1:14" s="160" customFormat="1" ht="12" outlineLevel="1">
      <c r="A243" s="164"/>
      <c r="B243" s="165"/>
      <c r="C243" s="170" t="s">
        <v>160</v>
      </c>
      <c r="D243" s="166"/>
      <c r="E243" s="167"/>
      <c r="F243" s="168">
        <f>SUBTOTAL(9,F242:F242)</f>
        <v>1</v>
      </c>
      <c r="G243" s="168"/>
      <c r="H243" s="166"/>
      <c r="N243" s="163"/>
    </row>
    <row r="244" spans="1:14" s="160" customFormat="1" ht="12" outlineLevel="2">
      <c r="A244" s="164">
        <v>8</v>
      </c>
      <c r="B244" s="165" t="s">
        <v>581</v>
      </c>
      <c r="C244" s="165" t="s">
        <v>121</v>
      </c>
      <c r="D244" s="166" t="s">
        <v>286</v>
      </c>
      <c r="E244" s="167">
        <v>41560</v>
      </c>
      <c r="F244" s="168">
        <v>5</v>
      </c>
      <c r="G244" s="168">
        <v>2</v>
      </c>
      <c r="H244" s="166" t="s">
        <v>586</v>
      </c>
      <c r="N244" s="163"/>
    </row>
    <row r="245" spans="1:14" s="160" customFormat="1" ht="12" outlineLevel="2">
      <c r="A245" s="159">
        <v>8</v>
      </c>
      <c r="B245" s="160" t="s">
        <v>581</v>
      </c>
      <c r="C245" s="160" t="s">
        <v>121</v>
      </c>
      <c r="D245" s="160" t="s">
        <v>208</v>
      </c>
      <c r="E245" s="161">
        <v>41797</v>
      </c>
      <c r="F245" s="162">
        <v>4</v>
      </c>
      <c r="G245" s="162">
        <v>3</v>
      </c>
      <c r="H245" s="160" t="s">
        <v>582</v>
      </c>
      <c r="N245" s="163"/>
    </row>
    <row r="246" spans="1:14" s="160" customFormat="1" ht="12" outlineLevel="1">
      <c r="A246" s="159"/>
      <c r="C246" s="169" t="s">
        <v>122</v>
      </c>
      <c r="E246" s="161"/>
      <c r="F246" s="162">
        <f>SUBTOTAL(9,F244:F245)</f>
        <v>9</v>
      </c>
      <c r="G246" s="162"/>
      <c r="N246" s="163"/>
    </row>
    <row r="247" spans="1:14" s="160" customFormat="1" ht="12" outlineLevel="2">
      <c r="A247" s="164">
        <v>8</v>
      </c>
      <c r="B247" s="165" t="s">
        <v>581</v>
      </c>
      <c r="C247" s="165" t="s">
        <v>423</v>
      </c>
      <c r="D247" s="166" t="s">
        <v>290</v>
      </c>
      <c r="E247" s="167">
        <v>41700</v>
      </c>
      <c r="F247" s="168">
        <v>3</v>
      </c>
      <c r="G247" s="168">
        <v>4</v>
      </c>
      <c r="H247" s="166" t="s">
        <v>587</v>
      </c>
      <c r="N247" s="163"/>
    </row>
    <row r="248" spans="1:14" s="160" customFormat="1" ht="12" outlineLevel="2">
      <c r="A248" s="164">
        <v>8</v>
      </c>
      <c r="B248" s="165" t="s">
        <v>581</v>
      </c>
      <c r="C248" s="165" t="s">
        <v>423</v>
      </c>
      <c r="D248" s="166" t="s">
        <v>286</v>
      </c>
      <c r="E248" s="167">
        <v>41560</v>
      </c>
      <c r="F248" s="168">
        <v>4</v>
      </c>
      <c r="G248" s="168">
        <v>3</v>
      </c>
      <c r="H248" s="166" t="s">
        <v>582</v>
      </c>
      <c r="N248" s="163"/>
    </row>
    <row r="249" spans="1:14" s="160" customFormat="1" ht="12" outlineLevel="2">
      <c r="A249" s="164">
        <v>8</v>
      </c>
      <c r="B249" s="165" t="s">
        <v>581</v>
      </c>
      <c r="C249" s="165" t="s">
        <v>423</v>
      </c>
      <c r="D249" s="166" t="s">
        <v>286</v>
      </c>
      <c r="E249" s="167">
        <v>41560</v>
      </c>
      <c r="F249" s="168">
        <v>2</v>
      </c>
      <c r="G249" s="168">
        <v>5</v>
      </c>
      <c r="H249" s="166" t="s">
        <v>583</v>
      </c>
      <c r="N249" s="163"/>
    </row>
    <row r="250" spans="1:14" s="160" customFormat="1" ht="12" outlineLevel="2">
      <c r="A250" s="159">
        <v>8</v>
      </c>
      <c r="B250" s="160" t="s">
        <v>581</v>
      </c>
      <c r="C250" s="160" t="s">
        <v>423</v>
      </c>
      <c r="D250" s="160" t="s">
        <v>208</v>
      </c>
      <c r="E250" s="161">
        <v>41797</v>
      </c>
      <c r="F250" s="162">
        <v>5</v>
      </c>
      <c r="G250" s="162">
        <v>2</v>
      </c>
      <c r="H250" s="160" t="s">
        <v>586</v>
      </c>
      <c r="N250" s="163"/>
    </row>
    <row r="251" spans="1:14" s="160" customFormat="1" ht="12" outlineLevel="2">
      <c r="A251" s="159">
        <v>8</v>
      </c>
      <c r="B251" s="160" t="s">
        <v>581</v>
      </c>
      <c r="C251" s="160" t="s">
        <v>423</v>
      </c>
      <c r="D251" s="160" t="s">
        <v>242</v>
      </c>
      <c r="E251" s="161">
        <v>41811</v>
      </c>
      <c r="F251" s="162">
        <v>6</v>
      </c>
      <c r="G251" s="162">
        <v>1</v>
      </c>
      <c r="H251" s="160" t="s">
        <v>585</v>
      </c>
      <c r="N251" s="163"/>
    </row>
    <row r="252" spans="1:14" s="178" customFormat="1" ht="12" outlineLevel="1">
      <c r="A252" s="177"/>
      <c r="C252" s="178" t="s">
        <v>424</v>
      </c>
      <c r="D252" s="181" t="s">
        <v>834</v>
      </c>
      <c r="E252" s="182"/>
      <c r="F252" s="179">
        <f>SUBTOTAL(9,F247:F251)</f>
        <v>20</v>
      </c>
      <c r="G252" s="179"/>
      <c r="N252" s="180"/>
    </row>
    <row r="253" spans="1:14" s="160" customFormat="1" ht="12" outlineLevel="2">
      <c r="A253" s="164">
        <v>8</v>
      </c>
      <c r="B253" s="165" t="s">
        <v>581</v>
      </c>
      <c r="C253" s="165" t="s">
        <v>227</v>
      </c>
      <c r="D253" s="166" t="s">
        <v>290</v>
      </c>
      <c r="E253" s="167">
        <v>41700</v>
      </c>
      <c r="F253" s="168">
        <v>5</v>
      </c>
      <c r="G253" s="168">
        <v>2</v>
      </c>
      <c r="H253" s="166" t="s">
        <v>586</v>
      </c>
      <c r="N253" s="163"/>
    </row>
    <row r="254" spans="1:14" s="160" customFormat="1" ht="12" outlineLevel="2">
      <c r="A254" s="164">
        <v>8</v>
      </c>
      <c r="B254" s="165" t="s">
        <v>581</v>
      </c>
      <c r="C254" s="165" t="s">
        <v>227</v>
      </c>
      <c r="D254" s="166" t="s">
        <v>290</v>
      </c>
      <c r="E254" s="167">
        <v>41700</v>
      </c>
      <c r="F254" s="168">
        <v>1</v>
      </c>
      <c r="G254" s="168">
        <v>6</v>
      </c>
      <c r="H254" s="166" t="s">
        <v>584</v>
      </c>
      <c r="N254" s="163"/>
    </row>
    <row r="255" spans="1:14" s="160" customFormat="1" ht="12" outlineLevel="2">
      <c r="A255" s="164">
        <v>8</v>
      </c>
      <c r="B255" s="165" t="s">
        <v>581</v>
      </c>
      <c r="C255" s="165" t="s">
        <v>227</v>
      </c>
      <c r="D255" s="166" t="s">
        <v>286</v>
      </c>
      <c r="E255" s="167">
        <v>41560</v>
      </c>
      <c r="F255" s="168">
        <v>6</v>
      </c>
      <c r="G255" s="168">
        <v>1</v>
      </c>
      <c r="H255" s="166" t="s">
        <v>585</v>
      </c>
      <c r="N255" s="163"/>
    </row>
    <row r="256" spans="1:14" s="160" customFormat="1" ht="12" outlineLevel="1">
      <c r="A256" s="164"/>
      <c r="B256" s="165"/>
      <c r="C256" s="170" t="s">
        <v>228</v>
      </c>
      <c r="D256" s="166"/>
      <c r="E256" s="167"/>
      <c r="F256" s="168">
        <f>SUBTOTAL(9,F253:F255)</f>
        <v>12</v>
      </c>
      <c r="G256" s="168"/>
      <c r="H256" s="166"/>
      <c r="N256" s="163"/>
    </row>
    <row r="257" spans="1:14" s="160" customFormat="1" ht="12" outlineLevel="2">
      <c r="A257" s="159">
        <v>8</v>
      </c>
      <c r="B257" s="160" t="s">
        <v>581</v>
      </c>
      <c r="C257" s="160" t="s">
        <v>277</v>
      </c>
      <c r="D257" s="160" t="s">
        <v>208</v>
      </c>
      <c r="E257" s="161">
        <v>41797</v>
      </c>
      <c r="F257" s="162">
        <v>6</v>
      </c>
      <c r="G257" s="162">
        <v>1</v>
      </c>
      <c r="H257" s="160" t="s">
        <v>585</v>
      </c>
      <c r="N257" s="163"/>
    </row>
    <row r="258" spans="1:14" s="160" customFormat="1" ht="12" outlineLevel="1">
      <c r="A258" s="159"/>
      <c r="C258" s="169" t="s">
        <v>282</v>
      </c>
      <c r="E258" s="161"/>
      <c r="F258" s="162">
        <f>SUBTOTAL(9,F257:F257)</f>
        <v>6</v>
      </c>
      <c r="G258" s="162"/>
      <c r="N258" s="163"/>
    </row>
    <row r="259" spans="1:14" s="160" customFormat="1" ht="12" outlineLevel="2">
      <c r="A259" s="164">
        <v>8</v>
      </c>
      <c r="B259" s="165" t="s">
        <v>581</v>
      </c>
      <c r="C259" s="165" t="s">
        <v>74</v>
      </c>
      <c r="D259" s="166" t="s">
        <v>290</v>
      </c>
      <c r="E259" s="167">
        <v>41700</v>
      </c>
      <c r="F259" s="168">
        <v>4</v>
      </c>
      <c r="G259" s="168">
        <v>3</v>
      </c>
      <c r="H259" s="166" t="s">
        <v>582</v>
      </c>
      <c r="N259" s="163"/>
    </row>
    <row r="260" spans="1:14" s="160" customFormat="1" ht="12" outlineLevel="2">
      <c r="A260" s="164">
        <v>8</v>
      </c>
      <c r="B260" s="165" t="s">
        <v>581</v>
      </c>
      <c r="C260" s="165" t="s">
        <v>74</v>
      </c>
      <c r="D260" s="166" t="s">
        <v>286</v>
      </c>
      <c r="E260" s="167">
        <v>41560</v>
      </c>
      <c r="F260" s="168">
        <v>3</v>
      </c>
      <c r="G260" s="168">
        <v>4</v>
      </c>
      <c r="H260" s="166" t="s">
        <v>587</v>
      </c>
      <c r="N260" s="163"/>
    </row>
    <row r="261" spans="1:14" s="160" customFormat="1" ht="12" outlineLevel="2">
      <c r="A261" s="159">
        <v>8</v>
      </c>
      <c r="B261" s="160" t="s">
        <v>581</v>
      </c>
      <c r="C261" s="160" t="s">
        <v>74</v>
      </c>
      <c r="D261" s="160" t="s">
        <v>208</v>
      </c>
      <c r="E261" s="161">
        <v>41797</v>
      </c>
      <c r="F261" s="162">
        <v>3</v>
      </c>
      <c r="G261" s="162">
        <v>4</v>
      </c>
      <c r="H261" s="160" t="s">
        <v>587</v>
      </c>
      <c r="N261" s="163"/>
    </row>
    <row r="262" spans="1:14" s="160" customFormat="1" ht="12" outlineLevel="2">
      <c r="A262" s="159">
        <v>8</v>
      </c>
      <c r="B262" s="160" t="s">
        <v>581</v>
      </c>
      <c r="C262" s="160" t="s">
        <v>74</v>
      </c>
      <c r="D262" s="160" t="s">
        <v>208</v>
      </c>
      <c r="E262" s="161">
        <v>41797</v>
      </c>
      <c r="F262" s="162">
        <v>2</v>
      </c>
      <c r="G262" s="162">
        <v>5</v>
      </c>
      <c r="H262" s="160" t="s">
        <v>583</v>
      </c>
      <c r="N262" s="163"/>
    </row>
    <row r="263" spans="1:14" s="160" customFormat="1" ht="12" outlineLevel="1">
      <c r="A263" s="159"/>
      <c r="C263" s="169" t="s">
        <v>75</v>
      </c>
      <c r="E263" s="161"/>
      <c r="F263" s="162">
        <f>SUBTOTAL(9,F259:F262)</f>
        <v>12</v>
      </c>
      <c r="G263" s="162"/>
      <c r="N263" s="163"/>
    </row>
    <row r="264" spans="1:14" s="160" customFormat="1" ht="12" outlineLevel="2">
      <c r="A264" s="159">
        <v>8</v>
      </c>
      <c r="B264" s="160" t="s">
        <v>581</v>
      </c>
      <c r="C264" s="160" t="s">
        <v>287</v>
      </c>
      <c r="D264" s="160" t="s">
        <v>208</v>
      </c>
      <c r="E264" s="161">
        <v>41797</v>
      </c>
      <c r="F264" s="162">
        <v>1</v>
      </c>
      <c r="G264" s="162">
        <v>6</v>
      </c>
      <c r="H264" s="160" t="s">
        <v>584</v>
      </c>
      <c r="N264" s="163"/>
    </row>
    <row r="265" spans="1:14" s="160" customFormat="1" ht="12" outlineLevel="1">
      <c r="A265" s="159"/>
      <c r="C265" s="169" t="s">
        <v>288</v>
      </c>
      <c r="E265" s="161"/>
      <c r="F265" s="162">
        <f>SUBTOTAL(9,F264:F264)</f>
        <v>1</v>
      </c>
      <c r="G265" s="162"/>
      <c r="N265" s="163"/>
    </row>
    <row r="266" spans="1:14" s="160" customFormat="1" ht="12" outlineLevel="2">
      <c r="A266" s="164">
        <v>9</v>
      </c>
      <c r="B266" s="165" t="s">
        <v>1430</v>
      </c>
      <c r="C266" s="165" t="s">
        <v>61</v>
      </c>
      <c r="D266" s="166" t="s">
        <v>290</v>
      </c>
      <c r="E266" s="167">
        <v>41700</v>
      </c>
      <c r="F266" s="168">
        <v>4</v>
      </c>
      <c r="G266" s="168">
        <v>3</v>
      </c>
      <c r="H266" s="166" t="s">
        <v>588</v>
      </c>
      <c r="N266" s="163"/>
    </row>
    <row r="267" spans="1:14" s="160" customFormat="1" ht="12" outlineLevel="2">
      <c r="A267" s="159">
        <v>9</v>
      </c>
      <c r="B267" s="160" t="s">
        <v>1430</v>
      </c>
      <c r="C267" s="160" t="s">
        <v>61</v>
      </c>
      <c r="D267" s="160" t="s">
        <v>208</v>
      </c>
      <c r="E267" s="161">
        <v>41797</v>
      </c>
      <c r="F267" s="162">
        <v>2</v>
      </c>
      <c r="G267" s="162">
        <v>5</v>
      </c>
      <c r="H267" s="160" t="s">
        <v>1580</v>
      </c>
      <c r="N267" s="163"/>
    </row>
    <row r="268" spans="1:14" s="160" customFormat="1" ht="12" outlineLevel="1">
      <c r="A268" s="159"/>
      <c r="C268" s="169" t="s">
        <v>62</v>
      </c>
      <c r="E268" s="161"/>
      <c r="F268" s="162">
        <f>SUBTOTAL(9,F266:F267)</f>
        <v>6</v>
      </c>
      <c r="G268" s="162"/>
      <c r="N268" s="163"/>
    </row>
    <row r="269" spans="1:14" s="160" customFormat="1" ht="12" outlineLevel="2">
      <c r="A269" s="164">
        <v>9</v>
      </c>
      <c r="B269" s="165" t="s">
        <v>1430</v>
      </c>
      <c r="C269" s="165" t="s">
        <v>144</v>
      </c>
      <c r="D269" s="166" t="s">
        <v>286</v>
      </c>
      <c r="E269" s="167">
        <v>41560</v>
      </c>
      <c r="F269" s="168">
        <v>6</v>
      </c>
      <c r="G269" s="168">
        <v>1</v>
      </c>
      <c r="H269" s="166" t="s">
        <v>592</v>
      </c>
      <c r="N269" s="163"/>
    </row>
    <row r="270" spans="1:14" s="160" customFormat="1" ht="12" outlineLevel="2">
      <c r="A270" s="164">
        <v>9</v>
      </c>
      <c r="B270" s="165" t="s">
        <v>1430</v>
      </c>
      <c r="C270" s="165" t="s">
        <v>144</v>
      </c>
      <c r="D270" s="166" t="s">
        <v>286</v>
      </c>
      <c r="E270" s="167">
        <v>41560</v>
      </c>
      <c r="F270" s="168">
        <v>3</v>
      </c>
      <c r="G270" s="168">
        <v>4</v>
      </c>
      <c r="H270" s="166" t="s">
        <v>591</v>
      </c>
      <c r="N270" s="163"/>
    </row>
    <row r="271" spans="1:14" s="160" customFormat="1" ht="12" outlineLevel="1">
      <c r="A271" s="164"/>
      <c r="B271" s="165"/>
      <c r="C271" s="170" t="s">
        <v>146</v>
      </c>
      <c r="D271" s="166"/>
      <c r="E271" s="167"/>
      <c r="F271" s="168">
        <f>SUBTOTAL(9,F269:F270)</f>
        <v>9</v>
      </c>
      <c r="G271" s="168"/>
      <c r="H271" s="166"/>
      <c r="N271" s="163"/>
    </row>
    <row r="272" spans="1:14" s="160" customFormat="1" ht="12" outlineLevel="2">
      <c r="A272" s="159">
        <v>9</v>
      </c>
      <c r="B272" s="160" t="s">
        <v>1430</v>
      </c>
      <c r="C272" s="160" t="s">
        <v>302</v>
      </c>
      <c r="D272" s="160" t="s">
        <v>208</v>
      </c>
      <c r="E272" s="161">
        <v>41797</v>
      </c>
      <c r="F272" s="162">
        <v>3</v>
      </c>
      <c r="G272" s="162">
        <v>4</v>
      </c>
      <c r="H272" s="160" t="s">
        <v>1581</v>
      </c>
      <c r="N272" s="163"/>
    </row>
    <row r="273" spans="1:14" s="160" customFormat="1" ht="12" outlineLevel="1">
      <c r="A273" s="159"/>
      <c r="C273" s="169" t="s">
        <v>303</v>
      </c>
      <c r="E273" s="161"/>
      <c r="F273" s="162">
        <f>SUBTOTAL(9,F272:F272)</f>
        <v>3</v>
      </c>
      <c r="G273" s="162"/>
      <c r="N273" s="163"/>
    </row>
    <row r="274" spans="1:14" s="160" customFormat="1" ht="12" outlineLevel="2">
      <c r="A274" s="164">
        <v>9</v>
      </c>
      <c r="B274" s="165" t="s">
        <v>1430</v>
      </c>
      <c r="C274" s="165" t="s">
        <v>66</v>
      </c>
      <c r="D274" s="166" t="s">
        <v>286</v>
      </c>
      <c r="E274" s="167">
        <v>41560</v>
      </c>
      <c r="F274" s="168">
        <v>2</v>
      </c>
      <c r="G274" s="168">
        <v>5</v>
      </c>
      <c r="H274" s="166" t="s">
        <v>590</v>
      </c>
      <c r="N274" s="163"/>
    </row>
    <row r="275" spans="1:14" s="160" customFormat="1" ht="12" outlineLevel="1">
      <c r="A275" s="164"/>
      <c r="B275" s="165"/>
      <c r="C275" s="170" t="s">
        <v>67</v>
      </c>
      <c r="D275" s="166"/>
      <c r="E275" s="167"/>
      <c r="F275" s="168">
        <f>SUBTOTAL(9,F274:F274)</f>
        <v>2</v>
      </c>
      <c r="G275" s="168"/>
      <c r="H275" s="166"/>
      <c r="N275" s="163"/>
    </row>
    <row r="276" spans="1:14" s="160" customFormat="1" ht="12" outlineLevel="2">
      <c r="A276" s="164">
        <v>9</v>
      </c>
      <c r="B276" s="165" t="s">
        <v>1430</v>
      </c>
      <c r="C276" s="165" t="s">
        <v>372</v>
      </c>
      <c r="D276" s="166" t="s">
        <v>290</v>
      </c>
      <c r="E276" s="167">
        <v>41700</v>
      </c>
      <c r="F276" s="168">
        <v>2</v>
      </c>
      <c r="G276" s="168">
        <v>5</v>
      </c>
      <c r="H276" s="166" t="s">
        <v>590</v>
      </c>
      <c r="N276" s="163"/>
    </row>
    <row r="277" spans="1:14" s="160" customFormat="1" ht="12" outlineLevel="1">
      <c r="A277" s="164"/>
      <c r="B277" s="165"/>
      <c r="C277" s="170" t="s">
        <v>413</v>
      </c>
      <c r="D277" s="166"/>
      <c r="E277" s="167"/>
      <c r="F277" s="168">
        <f>SUBTOTAL(9,F276:F276)</f>
        <v>2</v>
      </c>
      <c r="G277" s="168"/>
      <c r="H277" s="166"/>
      <c r="N277" s="163"/>
    </row>
    <row r="278" spans="1:14" s="160" customFormat="1" ht="12" outlineLevel="2">
      <c r="A278" s="159">
        <v>9</v>
      </c>
      <c r="B278" s="160" t="s">
        <v>1430</v>
      </c>
      <c r="C278" s="160" t="s">
        <v>158</v>
      </c>
      <c r="D278" s="160" t="s">
        <v>208</v>
      </c>
      <c r="E278" s="161">
        <v>41797</v>
      </c>
      <c r="F278" s="162">
        <v>1</v>
      </c>
      <c r="G278" s="162">
        <v>6</v>
      </c>
      <c r="H278" s="160" t="s">
        <v>1582</v>
      </c>
      <c r="N278" s="163"/>
    </row>
    <row r="279" spans="1:14" s="160" customFormat="1" ht="12" outlineLevel="1">
      <c r="A279" s="159"/>
      <c r="C279" s="169" t="s">
        <v>160</v>
      </c>
      <c r="E279" s="161"/>
      <c r="F279" s="162">
        <f>SUBTOTAL(9,F278:F278)</f>
        <v>1</v>
      </c>
      <c r="G279" s="162"/>
      <c r="N279" s="163"/>
    </row>
    <row r="280" spans="1:14" s="160" customFormat="1" ht="12" outlineLevel="2">
      <c r="A280" s="164">
        <v>9</v>
      </c>
      <c r="B280" s="165" t="s">
        <v>1430</v>
      </c>
      <c r="C280" s="165" t="s">
        <v>1261</v>
      </c>
      <c r="D280" s="166" t="s">
        <v>290</v>
      </c>
      <c r="E280" s="167">
        <v>41700</v>
      </c>
      <c r="F280" s="168">
        <v>3</v>
      </c>
      <c r="G280" s="168">
        <v>4</v>
      </c>
      <c r="H280" s="166" t="s">
        <v>591</v>
      </c>
      <c r="N280" s="163"/>
    </row>
    <row r="281" spans="1:14" s="160" customFormat="1" ht="12" outlineLevel="1">
      <c r="A281" s="164"/>
      <c r="B281" s="165"/>
      <c r="C281" s="170" t="s">
        <v>1262</v>
      </c>
      <c r="D281" s="166"/>
      <c r="E281" s="167"/>
      <c r="F281" s="168">
        <f>SUBTOTAL(9,F280:F280)</f>
        <v>3</v>
      </c>
      <c r="G281" s="168"/>
      <c r="H281" s="166"/>
      <c r="N281" s="163"/>
    </row>
    <row r="282" spans="1:14" s="160" customFormat="1" ht="12" outlineLevel="2">
      <c r="A282" s="159">
        <v>9</v>
      </c>
      <c r="B282" s="160" t="s">
        <v>1430</v>
      </c>
      <c r="C282" s="160" t="s">
        <v>121</v>
      </c>
      <c r="D282" s="160" t="s">
        <v>208</v>
      </c>
      <c r="E282" s="161">
        <v>41797</v>
      </c>
      <c r="F282" s="162">
        <v>4</v>
      </c>
      <c r="G282" s="162">
        <v>3</v>
      </c>
      <c r="H282" s="160" t="s">
        <v>1583</v>
      </c>
      <c r="N282" s="163"/>
    </row>
    <row r="283" spans="1:14" s="160" customFormat="1" ht="12" outlineLevel="1">
      <c r="A283" s="159"/>
      <c r="C283" s="169" t="s">
        <v>122</v>
      </c>
      <c r="E283" s="161"/>
      <c r="F283" s="162">
        <f>SUBTOTAL(9,F282:F282)</f>
        <v>4</v>
      </c>
      <c r="G283" s="162"/>
      <c r="N283" s="163"/>
    </row>
    <row r="284" spans="1:14" s="160" customFormat="1" ht="12" outlineLevel="2">
      <c r="A284" s="164">
        <v>9</v>
      </c>
      <c r="B284" s="165" t="s">
        <v>1430</v>
      </c>
      <c r="C284" s="165" t="s">
        <v>102</v>
      </c>
      <c r="D284" s="166" t="s">
        <v>290</v>
      </c>
      <c r="E284" s="167">
        <v>41700</v>
      </c>
      <c r="F284" s="168">
        <v>6</v>
      </c>
      <c r="G284" s="168">
        <v>1</v>
      </c>
      <c r="H284" s="166" t="s">
        <v>592</v>
      </c>
      <c r="N284" s="163"/>
    </row>
    <row r="285" spans="1:14" s="160" customFormat="1" ht="12" outlineLevel="2">
      <c r="A285" s="164">
        <v>9</v>
      </c>
      <c r="B285" s="165" t="s">
        <v>1430</v>
      </c>
      <c r="C285" s="165" t="s">
        <v>102</v>
      </c>
      <c r="D285" s="166" t="s">
        <v>290</v>
      </c>
      <c r="E285" s="167">
        <v>41700</v>
      </c>
      <c r="F285" s="168">
        <v>5</v>
      </c>
      <c r="G285" s="168">
        <v>2</v>
      </c>
      <c r="H285" s="166" t="s">
        <v>589</v>
      </c>
      <c r="N285" s="163"/>
    </row>
    <row r="286" spans="1:14" s="160" customFormat="1" ht="12" outlineLevel="1">
      <c r="A286" s="164"/>
      <c r="B286" s="165"/>
      <c r="C286" s="170" t="s">
        <v>103</v>
      </c>
      <c r="D286" s="166"/>
      <c r="E286" s="167"/>
      <c r="F286" s="168">
        <f>SUBTOTAL(9,F284:F285)</f>
        <v>11</v>
      </c>
      <c r="G286" s="168"/>
      <c r="H286" s="166"/>
      <c r="N286" s="163"/>
    </row>
    <row r="287" spans="1:14" s="160" customFormat="1" ht="12" outlineLevel="2">
      <c r="A287" s="164">
        <v>9</v>
      </c>
      <c r="B287" s="165" t="s">
        <v>1430</v>
      </c>
      <c r="C287" s="165" t="s">
        <v>97</v>
      </c>
      <c r="D287" s="166" t="s">
        <v>286</v>
      </c>
      <c r="E287" s="167">
        <v>41560</v>
      </c>
      <c r="F287" s="168">
        <v>4</v>
      </c>
      <c r="G287" s="168">
        <v>3</v>
      </c>
      <c r="H287" s="166" t="s">
        <v>588</v>
      </c>
      <c r="N287" s="163"/>
    </row>
    <row r="288" spans="1:14" s="160" customFormat="1" ht="12" outlineLevel="2">
      <c r="A288" s="164">
        <v>9</v>
      </c>
      <c r="B288" s="165" t="s">
        <v>1430</v>
      </c>
      <c r="C288" s="165" t="s">
        <v>97</v>
      </c>
      <c r="D288" s="166" t="s">
        <v>286</v>
      </c>
      <c r="E288" s="167">
        <v>41560</v>
      </c>
      <c r="F288" s="168">
        <v>1</v>
      </c>
      <c r="G288" s="168">
        <v>6</v>
      </c>
      <c r="H288" s="166" t="s">
        <v>593</v>
      </c>
      <c r="N288" s="163"/>
    </row>
    <row r="289" spans="1:14" s="160" customFormat="1" ht="12" outlineLevel="2">
      <c r="A289" s="159">
        <v>9</v>
      </c>
      <c r="B289" s="160" t="s">
        <v>1430</v>
      </c>
      <c r="C289" s="160" t="s">
        <v>97</v>
      </c>
      <c r="D289" s="160" t="s">
        <v>242</v>
      </c>
      <c r="E289" s="161">
        <v>41811</v>
      </c>
      <c r="F289" s="162">
        <v>3</v>
      </c>
      <c r="G289" s="162">
        <v>4</v>
      </c>
      <c r="H289" s="160" t="s">
        <v>1581</v>
      </c>
      <c r="N289" s="163"/>
    </row>
    <row r="290" spans="1:14" s="160" customFormat="1" ht="12" outlineLevel="2">
      <c r="A290" s="159">
        <v>9</v>
      </c>
      <c r="B290" s="160" t="s">
        <v>1430</v>
      </c>
      <c r="C290" s="160" t="s">
        <v>97</v>
      </c>
      <c r="D290" s="160" t="s">
        <v>208</v>
      </c>
      <c r="E290" s="161">
        <v>41797</v>
      </c>
      <c r="F290" s="162">
        <v>5</v>
      </c>
      <c r="G290" s="162">
        <v>2</v>
      </c>
      <c r="H290" s="160" t="s">
        <v>1584</v>
      </c>
      <c r="N290" s="163"/>
    </row>
    <row r="291" spans="1:14" s="160" customFormat="1" ht="12" outlineLevel="1">
      <c r="A291" s="159"/>
      <c r="C291" s="169" t="s">
        <v>98</v>
      </c>
      <c r="E291" s="161"/>
      <c r="F291" s="162">
        <f>SUBTOTAL(9,F287:F290)</f>
        <v>13</v>
      </c>
      <c r="G291" s="162"/>
      <c r="N291" s="163"/>
    </row>
    <row r="292" spans="1:14" s="160" customFormat="1" ht="12" outlineLevel="2">
      <c r="A292" s="164">
        <v>9</v>
      </c>
      <c r="B292" s="165" t="s">
        <v>1430</v>
      </c>
      <c r="C292" s="165" t="s">
        <v>423</v>
      </c>
      <c r="D292" s="166" t="s">
        <v>290</v>
      </c>
      <c r="E292" s="167">
        <v>41700</v>
      </c>
      <c r="F292" s="168">
        <v>1</v>
      </c>
      <c r="G292" s="168">
        <v>6</v>
      </c>
      <c r="H292" s="166" t="s">
        <v>593</v>
      </c>
      <c r="N292" s="163"/>
    </row>
    <row r="293" spans="1:14" s="160" customFormat="1" ht="12" outlineLevel="1">
      <c r="A293" s="164"/>
      <c r="B293" s="165"/>
      <c r="C293" s="170" t="s">
        <v>424</v>
      </c>
      <c r="D293" s="166"/>
      <c r="E293" s="167"/>
      <c r="F293" s="168">
        <f>SUBTOTAL(9,F292:F292)</f>
        <v>1</v>
      </c>
      <c r="G293" s="168"/>
      <c r="H293" s="166"/>
      <c r="N293" s="163"/>
    </row>
    <row r="294" spans="1:14" s="160" customFormat="1" ht="12" outlineLevel="2">
      <c r="A294" s="164">
        <v>9</v>
      </c>
      <c r="B294" s="165" t="s">
        <v>1430</v>
      </c>
      <c r="C294" s="165" t="s">
        <v>128</v>
      </c>
      <c r="D294" s="166" t="s">
        <v>286</v>
      </c>
      <c r="E294" s="167">
        <v>41560</v>
      </c>
      <c r="F294" s="168">
        <v>5</v>
      </c>
      <c r="G294" s="168">
        <v>2</v>
      </c>
      <c r="H294" s="166" t="s">
        <v>589</v>
      </c>
      <c r="N294" s="163"/>
    </row>
    <row r="295" spans="1:14" s="160" customFormat="1" ht="12" outlineLevel="2">
      <c r="A295" s="159">
        <v>9</v>
      </c>
      <c r="B295" s="160" t="s">
        <v>1430</v>
      </c>
      <c r="C295" s="160" t="s">
        <v>128</v>
      </c>
      <c r="D295" s="160" t="s">
        <v>208</v>
      </c>
      <c r="E295" s="161">
        <v>41797</v>
      </c>
      <c r="F295" s="162">
        <v>6</v>
      </c>
      <c r="G295" s="162">
        <v>1</v>
      </c>
      <c r="H295" s="160" t="s">
        <v>1585</v>
      </c>
      <c r="N295" s="163"/>
    </row>
    <row r="296" spans="1:14" s="160" customFormat="1" ht="12" outlineLevel="2">
      <c r="A296" s="159">
        <v>9</v>
      </c>
      <c r="B296" s="160" t="s">
        <v>1430</v>
      </c>
      <c r="C296" s="160" t="s">
        <v>128</v>
      </c>
      <c r="D296" s="160" t="s">
        <v>242</v>
      </c>
      <c r="E296" s="161">
        <v>41811</v>
      </c>
      <c r="F296" s="162">
        <v>6</v>
      </c>
      <c r="G296" s="162">
        <v>1</v>
      </c>
      <c r="H296" s="160" t="s">
        <v>1585</v>
      </c>
      <c r="N296" s="163"/>
    </row>
    <row r="297" spans="1:14" s="178" customFormat="1" ht="12" outlineLevel="1">
      <c r="A297" s="177"/>
      <c r="C297" s="178" t="s">
        <v>129</v>
      </c>
      <c r="D297" s="181" t="s">
        <v>834</v>
      </c>
      <c r="E297" s="182"/>
      <c r="F297" s="179">
        <f>SUBTOTAL(9,F294:F296)</f>
        <v>17</v>
      </c>
      <c r="G297" s="179"/>
      <c r="N297" s="180"/>
    </row>
    <row r="298" spans="1:8" ht="12" outlineLevel="2">
      <c r="A298" s="159">
        <v>10</v>
      </c>
      <c r="B298" s="160" t="s">
        <v>594</v>
      </c>
      <c r="C298" s="160" t="s">
        <v>85</v>
      </c>
      <c r="D298" s="160" t="s">
        <v>208</v>
      </c>
      <c r="E298" s="161">
        <v>41797</v>
      </c>
      <c r="F298" s="162">
        <v>4</v>
      </c>
      <c r="G298" s="162">
        <v>3</v>
      </c>
      <c r="H298" s="160" t="s">
        <v>600</v>
      </c>
    </row>
    <row r="299" spans="1:8" ht="12" outlineLevel="2">
      <c r="A299" s="164">
        <v>10</v>
      </c>
      <c r="B299" s="165" t="s">
        <v>594</v>
      </c>
      <c r="C299" s="165" t="s">
        <v>117</v>
      </c>
      <c r="D299" s="166" t="s">
        <v>290</v>
      </c>
      <c r="E299" s="167">
        <v>41700</v>
      </c>
      <c r="F299" s="168">
        <v>6</v>
      </c>
      <c r="G299" s="168">
        <v>1</v>
      </c>
      <c r="H299" s="166" t="s">
        <v>598</v>
      </c>
    </row>
    <row r="300" spans="2:7" ht="12" outlineLevel="1">
      <c r="B300" s="165"/>
      <c r="C300" s="170" t="s">
        <v>87</v>
      </c>
      <c r="E300" s="167"/>
      <c r="F300" s="168">
        <f>SUBTOTAL(9,F298:F299)</f>
        <v>10</v>
      </c>
      <c r="G300" s="168"/>
    </row>
    <row r="301" spans="1:8" ht="12" outlineLevel="2">
      <c r="A301" s="164">
        <v>10</v>
      </c>
      <c r="B301" s="165" t="s">
        <v>594</v>
      </c>
      <c r="C301" s="165" t="s">
        <v>372</v>
      </c>
      <c r="D301" s="166" t="s">
        <v>290</v>
      </c>
      <c r="E301" s="167">
        <v>41700</v>
      </c>
      <c r="F301" s="168">
        <v>3</v>
      </c>
      <c r="G301" s="168">
        <v>4</v>
      </c>
      <c r="H301" s="166" t="s">
        <v>595</v>
      </c>
    </row>
    <row r="302" spans="2:7" ht="12" outlineLevel="1">
      <c r="B302" s="165"/>
      <c r="C302" s="170" t="s">
        <v>413</v>
      </c>
      <c r="E302" s="167"/>
      <c r="F302" s="168">
        <f>SUBTOTAL(9,F301:F301)</f>
        <v>3</v>
      </c>
      <c r="G302" s="168"/>
    </row>
    <row r="303" spans="1:8" ht="12" outlineLevel="2">
      <c r="A303" s="164">
        <v>10</v>
      </c>
      <c r="B303" s="165" t="s">
        <v>594</v>
      </c>
      <c r="C303" s="165" t="s">
        <v>59</v>
      </c>
      <c r="D303" s="166" t="s">
        <v>290</v>
      </c>
      <c r="E303" s="167">
        <v>41700</v>
      </c>
      <c r="F303" s="168">
        <v>5</v>
      </c>
      <c r="G303" s="168">
        <v>2</v>
      </c>
      <c r="H303" s="166" t="s">
        <v>599</v>
      </c>
    </row>
    <row r="304" spans="2:7" ht="12" outlineLevel="1">
      <c r="B304" s="165"/>
      <c r="C304" s="170" t="s">
        <v>64</v>
      </c>
      <c r="E304" s="167"/>
      <c r="F304" s="168">
        <f>SUBTOTAL(9,F303:F303)</f>
        <v>5</v>
      </c>
      <c r="G304" s="168"/>
    </row>
    <row r="305" spans="1:8" ht="12" outlineLevel="2">
      <c r="A305" s="159">
        <v>10</v>
      </c>
      <c r="B305" s="160" t="s">
        <v>594</v>
      </c>
      <c r="C305" s="160" t="s">
        <v>158</v>
      </c>
      <c r="D305" s="160" t="s">
        <v>208</v>
      </c>
      <c r="E305" s="161">
        <v>41797</v>
      </c>
      <c r="F305" s="162">
        <v>5</v>
      </c>
      <c r="G305" s="162">
        <v>2</v>
      </c>
      <c r="H305" s="160" t="s">
        <v>599</v>
      </c>
    </row>
    <row r="306" spans="1:8" ht="12" outlineLevel="2">
      <c r="A306" s="159">
        <v>10</v>
      </c>
      <c r="B306" s="160" t="s">
        <v>594</v>
      </c>
      <c r="C306" s="160" t="s">
        <v>158</v>
      </c>
      <c r="D306" s="160" t="s">
        <v>242</v>
      </c>
      <c r="E306" s="161">
        <v>41811</v>
      </c>
      <c r="F306" s="162">
        <v>4</v>
      </c>
      <c r="G306" s="162">
        <v>3</v>
      </c>
      <c r="H306" s="160" t="s">
        <v>600</v>
      </c>
    </row>
    <row r="307" spans="1:8" ht="12" outlineLevel="1">
      <c r="A307" s="159"/>
      <c r="B307" s="160"/>
      <c r="C307" s="169" t="s">
        <v>160</v>
      </c>
      <c r="D307" s="160"/>
      <c r="E307" s="161"/>
      <c r="F307" s="162">
        <f>SUBTOTAL(9,F305:F306)</f>
        <v>9</v>
      </c>
      <c r="G307" s="162"/>
      <c r="H307" s="160"/>
    </row>
    <row r="308" spans="1:8" ht="12" outlineLevel="2">
      <c r="A308" s="164">
        <v>10</v>
      </c>
      <c r="B308" s="165" t="s">
        <v>594</v>
      </c>
      <c r="C308" s="165" t="s">
        <v>378</v>
      </c>
      <c r="D308" s="166" t="s">
        <v>286</v>
      </c>
      <c r="E308" s="167">
        <v>41560</v>
      </c>
      <c r="F308" s="168">
        <v>5</v>
      </c>
      <c r="G308" s="168">
        <v>2</v>
      </c>
      <c r="H308" s="166" t="s">
        <v>599</v>
      </c>
    </row>
    <row r="309" spans="2:7" ht="12" outlineLevel="1">
      <c r="B309" s="165"/>
      <c r="C309" s="170" t="s">
        <v>380</v>
      </c>
      <c r="E309" s="167"/>
      <c r="F309" s="168">
        <f>SUBTOTAL(9,F308:F308)</f>
        <v>5</v>
      </c>
      <c r="G309" s="168"/>
    </row>
    <row r="310" spans="1:8" ht="12" outlineLevel="2">
      <c r="A310" s="164">
        <v>10</v>
      </c>
      <c r="B310" s="165" t="s">
        <v>594</v>
      </c>
      <c r="C310" s="165" t="s">
        <v>423</v>
      </c>
      <c r="D310" s="166" t="s">
        <v>290</v>
      </c>
      <c r="E310" s="167">
        <v>41700</v>
      </c>
      <c r="F310" s="168">
        <v>1</v>
      </c>
      <c r="G310" s="168">
        <v>6</v>
      </c>
      <c r="H310" s="166" t="s">
        <v>597</v>
      </c>
    </row>
    <row r="311" spans="1:8" ht="12" outlineLevel="2">
      <c r="A311" s="164">
        <v>10</v>
      </c>
      <c r="B311" s="165" t="s">
        <v>594</v>
      </c>
      <c r="C311" s="165" t="s">
        <v>423</v>
      </c>
      <c r="D311" s="166" t="s">
        <v>286</v>
      </c>
      <c r="E311" s="167">
        <v>41560</v>
      </c>
      <c r="F311" s="168">
        <v>4</v>
      </c>
      <c r="G311" s="168">
        <v>3</v>
      </c>
      <c r="H311" s="166" t="s">
        <v>600</v>
      </c>
    </row>
    <row r="312" spans="1:8" ht="12" outlineLevel="2">
      <c r="A312" s="164">
        <v>10</v>
      </c>
      <c r="B312" s="165" t="s">
        <v>594</v>
      </c>
      <c r="C312" s="165" t="s">
        <v>423</v>
      </c>
      <c r="D312" s="166" t="s">
        <v>286</v>
      </c>
      <c r="E312" s="167">
        <v>41560</v>
      </c>
      <c r="F312" s="168">
        <v>1</v>
      </c>
      <c r="G312" s="168">
        <v>6</v>
      </c>
      <c r="H312" s="166" t="s">
        <v>597</v>
      </c>
    </row>
    <row r="313" spans="2:7" ht="12" outlineLevel="1">
      <c r="B313" s="165"/>
      <c r="C313" s="170" t="s">
        <v>424</v>
      </c>
      <c r="E313" s="167"/>
      <c r="F313" s="168">
        <f>SUBTOTAL(9,F310:F312)</f>
        <v>6</v>
      </c>
      <c r="G313" s="168"/>
    </row>
    <row r="314" spans="1:8" ht="12" outlineLevel="2">
      <c r="A314" s="164">
        <v>10</v>
      </c>
      <c r="B314" s="165" t="s">
        <v>594</v>
      </c>
      <c r="C314" s="165" t="s">
        <v>307</v>
      </c>
      <c r="D314" s="166" t="s">
        <v>290</v>
      </c>
      <c r="E314" s="167">
        <v>41700</v>
      </c>
      <c r="F314" s="168">
        <v>2</v>
      </c>
      <c r="G314" s="168">
        <v>5</v>
      </c>
      <c r="H314" s="166" t="s">
        <v>596</v>
      </c>
    </row>
    <row r="315" spans="1:8" ht="12" outlineLevel="2">
      <c r="A315" s="164">
        <v>10</v>
      </c>
      <c r="B315" s="165" t="s">
        <v>594</v>
      </c>
      <c r="C315" s="165" t="s">
        <v>307</v>
      </c>
      <c r="D315" s="166" t="s">
        <v>286</v>
      </c>
      <c r="E315" s="167">
        <v>41560</v>
      </c>
      <c r="F315" s="168">
        <v>6</v>
      </c>
      <c r="G315" s="168">
        <v>1</v>
      </c>
      <c r="H315" s="166" t="s">
        <v>598</v>
      </c>
    </row>
    <row r="316" spans="1:8" ht="12" outlineLevel="2">
      <c r="A316" s="164">
        <v>10</v>
      </c>
      <c r="B316" s="165" t="s">
        <v>594</v>
      </c>
      <c r="C316" s="165" t="s">
        <v>307</v>
      </c>
      <c r="D316" s="166" t="s">
        <v>286</v>
      </c>
      <c r="E316" s="167">
        <v>41560</v>
      </c>
      <c r="F316" s="168">
        <v>3</v>
      </c>
      <c r="G316" s="168">
        <v>4</v>
      </c>
      <c r="H316" s="166" t="s">
        <v>595</v>
      </c>
    </row>
    <row r="317" spans="1:8" ht="12" outlineLevel="2">
      <c r="A317" s="159">
        <v>10</v>
      </c>
      <c r="B317" s="160" t="s">
        <v>594</v>
      </c>
      <c r="C317" s="160" t="s">
        <v>307</v>
      </c>
      <c r="D317" s="160" t="s">
        <v>208</v>
      </c>
      <c r="E317" s="161">
        <v>41797</v>
      </c>
      <c r="F317" s="162">
        <v>3</v>
      </c>
      <c r="G317" s="162">
        <v>4</v>
      </c>
      <c r="H317" s="160" t="s">
        <v>595</v>
      </c>
    </row>
    <row r="318" spans="1:8" ht="12" outlineLevel="1">
      <c r="A318" s="159"/>
      <c r="B318" s="160"/>
      <c r="C318" s="169" t="s">
        <v>224</v>
      </c>
      <c r="D318" s="160"/>
      <c r="E318" s="161"/>
      <c r="F318" s="162">
        <f>SUBTOTAL(9,F314:F317)</f>
        <v>14</v>
      </c>
      <c r="G318" s="162"/>
      <c r="H318" s="160"/>
    </row>
    <row r="319" spans="1:8" ht="12" outlineLevel="2">
      <c r="A319" s="164">
        <v>10</v>
      </c>
      <c r="B319" s="165" t="s">
        <v>594</v>
      </c>
      <c r="C319" s="165" t="s">
        <v>227</v>
      </c>
      <c r="D319" s="166" t="s">
        <v>290</v>
      </c>
      <c r="E319" s="167">
        <v>41700</v>
      </c>
      <c r="F319" s="168">
        <v>4</v>
      </c>
      <c r="G319" s="168">
        <v>3</v>
      </c>
      <c r="H319" s="166" t="s">
        <v>600</v>
      </c>
    </row>
    <row r="320" spans="1:8" ht="12" outlineLevel="2">
      <c r="A320" s="164">
        <v>10</v>
      </c>
      <c r="B320" s="165" t="s">
        <v>594</v>
      </c>
      <c r="C320" s="165" t="s">
        <v>227</v>
      </c>
      <c r="D320" s="166" t="s">
        <v>286</v>
      </c>
      <c r="E320" s="167">
        <v>41560</v>
      </c>
      <c r="F320" s="168">
        <v>2</v>
      </c>
      <c r="G320" s="168">
        <v>5</v>
      </c>
      <c r="H320" s="166" t="s">
        <v>596</v>
      </c>
    </row>
    <row r="321" spans="1:8" ht="12" outlineLevel="2">
      <c r="A321" s="159">
        <v>10</v>
      </c>
      <c r="B321" s="160" t="s">
        <v>594</v>
      </c>
      <c r="C321" s="160" t="s">
        <v>227</v>
      </c>
      <c r="D321" s="160" t="s">
        <v>208</v>
      </c>
      <c r="E321" s="161">
        <v>41797</v>
      </c>
      <c r="F321" s="162">
        <v>6</v>
      </c>
      <c r="G321" s="162">
        <v>1</v>
      </c>
      <c r="H321" s="160" t="s">
        <v>598</v>
      </c>
    </row>
    <row r="322" spans="1:8" ht="12" outlineLevel="2">
      <c r="A322" s="159">
        <v>10</v>
      </c>
      <c r="B322" s="160" t="s">
        <v>594</v>
      </c>
      <c r="C322" s="165" t="s">
        <v>227</v>
      </c>
      <c r="D322" s="160" t="s">
        <v>242</v>
      </c>
      <c r="E322" s="161">
        <v>41797</v>
      </c>
      <c r="F322" s="162">
        <v>6</v>
      </c>
      <c r="G322" s="162">
        <v>1</v>
      </c>
      <c r="H322" s="160" t="s">
        <v>598</v>
      </c>
    </row>
    <row r="323" spans="1:8" s="187" customFormat="1" ht="12" outlineLevel="1">
      <c r="A323" s="177"/>
      <c r="B323" s="178"/>
      <c r="C323" s="184" t="s">
        <v>228</v>
      </c>
      <c r="D323" s="181" t="s">
        <v>834</v>
      </c>
      <c r="E323" s="182"/>
      <c r="F323" s="179">
        <f>SUBTOTAL(9,F319:F322)</f>
        <v>18</v>
      </c>
      <c r="G323" s="179"/>
      <c r="H323" s="178"/>
    </row>
    <row r="324" spans="1:8" ht="12" outlineLevel="2">
      <c r="A324" s="159">
        <v>10</v>
      </c>
      <c r="B324" s="160" t="s">
        <v>594</v>
      </c>
      <c r="C324" s="160" t="s">
        <v>80</v>
      </c>
      <c r="D324" s="160" t="s">
        <v>208</v>
      </c>
      <c r="E324" s="161">
        <v>41797</v>
      </c>
      <c r="F324" s="162">
        <v>2</v>
      </c>
      <c r="G324" s="162">
        <v>5</v>
      </c>
      <c r="H324" s="160" t="s">
        <v>596</v>
      </c>
    </row>
    <row r="325" spans="1:8" ht="12" outlineLevel="1">
      <c r="A325" s="159"/>
      <c r="B325" s="160"/>
      <c r="C325" s="169" t="s">
        <v>81</v>
      </c>
      <c r="D325" s="160"/>
      <c r="E325" s="161"/>
      <c r="F325" s="162">
        <f>SUBTOTAL(9,F324:F324)</f>
        <v>2</v>
      </c>
      <c r="G325" s="162"/>
      <c r="H325" s="160"/>
    </row>
    <row r="326" spans="1:8" ht="12" outlineLevel="2">
      <c r="A326" s="159">
        <v>10</v>
      </c>
      <c r="B326" s="160" t="s">
        <v>594</v>
      </c>
      <c r="C326" s="160" t="s">
        <v>106</v>
      </c>
      <c r="D326" s="160" t="s">
        <v>208</v>
      </c>
      <c r="E326" s="161">
        <v>41797</v>
      </c>
      <c r="F326" s="162">
        <v>1</v>
      </c>
      <c r="G326" s="162">
        <v>6</v>
      </c>
      <c r="H326" s="160" t="s">
        <v>597</v>
      </c>
    </row>
    <row r="327" spans="1:8" ht="12" outlineLevel="1">
      <c r="A327" s="159"/>
      <c r="B327" s="160"/>
      <c r="C327" s="169" t="s">
        <v>107</v>
      </c>
      <c r="D327" s="160"/>
      <c r="E327" s="161"/>
      <c r="F327" s="162">
        <f>SUBTOTAL(9,F326:F326)</f>
        <v>1</v>
      </c>
      <c r="G327" s="162"/>
      <c r="H327" s="160"/>
    </row>
    <row r="328" spans="1:8" ht="12" outlineLevel="2">
      <c r="A328" s="159">
        <v>11</v>
      </c>
      <c r="B328" s="160" t="s">
        <v>601</v>
      </c>
      <c r="C328" s="160" t="s">
        <v>742</v>
      </c>
      <c r="D328" s="160" t="s">
        <v>208</v>
      </c>
      <c r="E328" s="161">
        <v>41797</v>
      </c>
      <c r="F328" s="162">
        <v>5</v>
      </c>
      <c r="G328" s="162">
        <v>2</v>
      </c>
      <c r="H328" s="160" t="s">
        <v>604</v>
      </c>
    </row>
    <row r="329" spans="1:8" ht="12" outlineLevel="1">
      <c r="A329" s="159"/>
      <c r="B329" s="160"/>
      <c r="C329" s="169" t="s">
        <v>743</v>
      </c>
      <c r="D329" s="160"/>
      <c r="E329" s="161"/>
      <c r="F329" s="162">
        <f>SUBTOTAL(9,F328:F328)</f>
        <v>5</v>
      </c>
      <c r="G329" s="162"/>
      <c r="H329" s="160"/>
    </row>
    <row r="330" spans="1:8" ht="12" outlineLevel="2">
      <c r="A330" s="159">
        <v>11</v>
      </c>
      <c r="B330" s="160" t="s">
        <v>601</v>
      </c>
      <c r="C330" s="160" t="s">
        <v>302</v>
      </c>
      <c r="D330" s="160" t="s">
        <v>208</v>
      </c>
      <c r="E330" s="161">
        <v>41797</v>
      </c>
      <c r="F330" s="162">
        <v>6</v>
      </c>
      <c r="G330" s="162">
        <v>1</v>
      </c>
      <c r="H330" s="160" t="s">
        <v>607</v>
      </c>
    </row>
    <row r="331" spans="1:8" ht="12" outlineLevel="1">
      <c r="A331" s="159"/>
      <c r="B331" s="160"/>
      <c r="C331" s="169" t="s">
        <v>303</v>
      </c>
      <c r="D331" s="160"/>
      <c r="E331" s="161"/>
      <c r="F331" s="162">
        <f>SUBTOTAL(9,F330:F330)</f>
        <v>6</v>
      </c>
      <c r="G331" s="162"/>
      <c r="H331" s="160"/>
    </row>
    <row r="332" spans="1:8" ht="12" outlineLevel="2">
      <c r="A332" s="164">
        <v>11</v>
      </c>
      <c r="B332" s="165" t="s">
        <v>601</v>
      </c>
      <c r="C332" s="165" t="s">
        <v>372</v>
      </c>
      <c r="D332" s="166" t="s">
        <v>290</v>
      </c>
      <c r="E332" s="167">
        <v>41700</v>
      </c>
      <c r="F332" s="168">
        <v>1</v>
      </c>
      <c r="G332" s="168">
        <v>6</v>
      </c>
      <c r="H332" s="166" t="s">
        <v>606</v>
      </c>
    </row>
    <row r="333" spans="2:7" ht="12" outlineLevel="1">
      <c r="B333" s="165"/>
      <c r="C333" s="170" t="s">
        <v>413</v>
      </c>
      <c r="E333" s="167"/>
      <c r="F333" s="168">
        <f>SUBTOTAL(9,F332:F332)</f>
        <v>1</v>
      </c>
      <c r="G333" s="168"/>
    </row>
    <row r="334" spans="1:8" ht="12" outlineLevel="2">
      <c r="A334" s="164">
        <v>11</v>
      </c>
      <c r="B334" s="165" t="s">
        <v>601</v>
      </c>
      <c r="C334" s="165" t="s">
        <v>210</v>
      </c>
      <c r="D334" s="166" t="s">
        <v>286</v>
      </c>
      <c r="E334" s="167">
        <v>41560</v>
      </c>
      <c r="F334" s="168">
        <v>4</v>
      </c>
      <c r="G334" s="168">
        <v>3</v>
      </c>
      <c r="H334" s="166" t="s">
        <v>602</v>
      </c>
    </row>
    <row r="335" spans="1:8" ht="12" outlineLevel="2">
      <c r="A335" s="159">
        <v>11</v>
      </c>
      <c r="B335" s="160" t="s">
        <v>601</v>
      </c>
      <c r="C335" s="160" t="s">
        <v>210</v>
      </c>
      <c r="D335" s="160" t="s">
        <v>208</v>
      </c>
      <c r="E335" s="161">
        <v>41797</v>
      </c>
      <c r="F335" s="162">
        <v>4</v>
      </c>
      <c r="G335" s="162">
        <v>3</v>
      </c>
      <c r="H335" s="160" t="s">
        <v>602</v>
      </c>
    </row>
    <row r="336" spans="1:8" ht="12" outlineLevel="1">
      <c r="A336" s="159"/>
      <c r="B336" s="160"/>
      <c r="C336" s="169" t="s">
        <v>211</v>
      </c>
      <c r="D336" s="160"/>
      <c r="E336" s="161"/>
      <c r="F336" s="162">
        <f>SUBTOTAL(9,F334:F335)</f>
        <v>8</v>
      </c>
      <c r="G336" s="162"/>
      <c r="H336" s="160"/>
    </row>
    <row r="337" spans="1:8" ht="12" outlineLevel="2">
      <c r="A337" s="164">
        <v>11</v>
      </c>
      <c r="B337" s="165" t="s">
        <v>601</v>
      </c>
      <c r="C337" s="165" t="s">
        <v>104</v>
      </c>
      <c r="D337" s="166" t="s">
        <v>286</v>
      </c>
      <c r="E337" s="167">
        <v>41560</v>
      </c>
      <c r="F337" s="168">
        <v>6</v>
      </c>
      <c r="G337" s="168">
        <v>1</v>
      </c>
      <c r="H337" s="166" t="s">
        <v>607</v>
      </c>
    </row>
    <row r="338" spans="1:8" ht="12" outlineLevel="2">
      <c r="A338" s="164">
        <v>11</v>
      </c>
      <c r="B338" s="165" t="s">
        <v>601</v>
      </c>
      <c r="C338" s="165" t="s">
        <v>104</v>
      </c>
      <c r="D338" s="166" t="s">
        <v>286</v>
      </c>
      <c r="E338" s="167">
        <v>41560</v>
      </c>
      <c r="F338" s="168">
        <v>2</v>
      </c>
      <c r="G338" s="168">
        <v>5</v>
      </c>
      <c r="H338" s="166" t="s">
        <v>603</v>
      </c>
    </row>
    <row r="339" spans="1:8" ht="12" outlineLevel="2">
      <c r="A339" s="159">
        <v>11</v>
      </c>
      <c r="B339" s="160" t="s">
        <v>601</v>
      </c>
      <c r="C339" s="160" t="s">
        <v>104</v>
      </c>
      <c r="D339" s="160" t="s">
        <v>208</v>
      </c>
      <c r="E339" s="161">
        <v>41797</v>
      </c>
      <c r="F339" s="162">
        <v>1</v>
      </c>
      <c r="G339" s="162">
        <v>6</v>
      </c>
      <c r="H339" s="160" t="s">
        <v>606</v>
      </c>
    </row>
    <row r="340" spans="1:8" ht="12" outlineLevel="1">
      <c r="A340" s="159"/>
      <c r="B340" s="160"/>
      <c r="C340" s="169" t="s">
        <v>105</v>
      </c>
      <c r="D340" s="160"/>
      <c r="E340" s="161"/>
      <c r="F340" s="162">
        <f>SUBTOTAL(9,F337:F339)</f>
        <v>9</v>
      </c>
      <c r="G340" s="162"/>
      <c r="H340" s="160"/>
    </row>
    <row r="341" spans="1:8" ht="12" outlineLevel="2">
      <c r="A341" s="159">
        <v>11</v>
      </c>
      <c r="B341" s="160" t="s">
        <v>601</v>
      </c>
      <c r="C341" s="160" t="s">
        <v>693</v>
      </c>
      <c r="D341" s="160" t="s">
        <v>208</v>
      </c>
      <c r="E341" s="161">
        <v>41797</v>
      </c>
      <c r="F341" s="162">
        <v>2</v>
      </c>
      <c r="G341" s="162">
        <v>5</v>
      </c>
      <c r="H341" s="160" t="s">
        <v>603</v>
      </c>
    </row>
    <row r="342" spans="1:8" ht="12" outlineLevel="2">
      <c r="A342" s="159">
        <v>11</v>
      </c>
      <c r="B342" s="160" t="s">
        <v>601</v>
      </c>
      <c r="C342" s="160" t="s">
        <v>693</v>
      </c>
      <c r="D342" s="160" t="s">
        <v>242</v>
      </c>
      <c r="E342" s="161">
        <v>41811</v>
      </c>
      <c r="F342" s="162">
        <v>5</v>
      </c>
      <c r="G342" s="162">
        <v>2</v>
      </c>
      <c r="H342" s="160" t="s">
        <v>604</v>
      </c>
    </row>
    <row r="343" spans="1:8" ht="12" outlineLevel="1">
      <c r="A343" s="159"/>
      <c r="B343" s="160"/>
      <c r="C343" s="169" t="s">
        <v>695</v>
      </c>
      <c r="D343" s="160"/>
      <c r="E343" s="161"/>
      <c r="F343" s="162">
        <f>SUBTOTAL(9,F341:F342)</f>
        <v>7</v>
      </c>
      <c r="G343" s="162"/>
      <c r="H343" s="160"/>
    </row>
    <row r="344" spans="1:8" ht="12" outlineLevel="2">
      <c r="A344" s="159">
        <v>11</v>
      </c>
      <c r="B344" s="160" t="s">
        <v>601</v>
      </c>
      <c r="C344" s="160" t="s">
        <v>340</v>
      </c>
      <c r="D344" s="160" t="s">
        <v>208</v>
      </c>
      <c r="E344" s="161">
        <v>41797</v>
      </c>
      <c r="F344" s="162">
        <v>3</v>
      </c>
      <c r="G344" s="162">
        <v>4</v>
      </c>
      <c r="H344" s="160" t="s">
        <v>605</v>
      </c>
    </row>
    <row r="345" spans="1:8" ht="12" outlineLevel="1">
      <c r="A345" s="159"/>
      <c r="B345" s="160"/>
      <c r="C345" s="169" t="s">
        <v>342</v>
      </c>
      <c r="D345" s="160"/>
      <c r="E345" s="161"/>
      <c r="F345" s="162">
        <f>SUBTOTAL(9,F344:F344)</f>
        <v>3</v>
      </c>
      <c r="G345" s="162"/>
      <c r="H345" s="160"/>
    </row>
    <row r="346" spans="1:8" ht="12" outlineLevel="2">
      <c r="A346" s="164">
        <v>11</v>
      </c>
      <c r="B346" s="165" t="s">
        <v>601</v>
      </c>
      <c r="C346" s="165" t="s">
        <v>307</v>
      </c>
      <c r="D346" s="166" t="s">
        <v>290</v>
      </c>
      <c r="E346" s="167">
        <v>41700</v>
      </c>
      <c r="F346" s="168">
        <v>2</v>
      </c>
      <c r="G346" s="168">
        <v>5</v>
      </c>
      <c r="H346" s="166" t="s">
        <v>603</v>
      </c>
    </row>
    <row r="347" spans="2:7" ht="12" outlineLevel="1">
      <c r="B347" s="165"/>
      <c r="C347" s="170" t="s">
        <v>224</v>
      </c>
      <c r="E347" s="167"/>
      <c r="F347" s="168">
        <f>SUBTOTAL(9,F346:F346)</f>
        <v>2</v>
      </c>
      <c r="G347" s="168"/>
    </row>
    <row r="348" spans="1:8" ht="12" outlineLevel="2">
      <c r="A348" s="164">
        <v>11</v>
      </c>
      <c r="B348" s="165" t="s">
        <v>601</v>
      </c>
      <c r="C348" s="165" t="s">
        <v>225</v>
      </c>
      <c r="D348" s="166" t="s">
        <v>286</v>
      </c>
      <c r="E348" s="167">
        <v>41560</v>
      </c>
      <c r="F348" s="168">
        <v>5</v>
      </c>
      <c r="G348" s="168">
        <v>2</v>
      </c>
      <c r="H348" s="166" t="s">
        <v>604</v>
      </c>
    </row>
    <row r="349" spans="2:7" ht="12" outlineLevel="1">
      <c r="B349" s="165"/>
      <c r="C349" s="170" t="s">
        <v>226</v>
      </c>
      <c r="E349" s="167"/>
      <c r="F349" s="168">
        <f>SUBTOTAL(9,F348:F348)</f>
        <v>5</v>
      </c>
      <c r="G349" s="168"/>
    </row>
    <row r="350" spans="1:8" ht="12" outlineLevel="2">
      <c r="A350" s="164">
        <v>11</v>
      </c>
      <c r="B350" s="165" t="s">
        <v>601</v>
      </c>
      <c r="C350" s="165" t="s">
        <v>128</v>
      </c>
      <c r="D350" s="166" t="s">
        <v>290</v>
      </c>
      <c r="E350" s="167">
        <v>41700</v>
      </c>
      <c r="F350" s="168">
        <v>6</v>
      </c>
      <c r="G350" s="168">
        <v>1</v>
      </c>
      <c r="H350" s="166" t="s">
        <v>607</v>
      </c>
    </row>
    <row r="351" spans="1:8" ht="12" outlineLevel="2">
      <c r="A351" s="164">
        <v>11</v>
      </c>
      <c r="B351" s="165" t="s">
        <v>601</v>
      </c>
      <c r="C351" s="165" t="s">
        <v>128</v>
      </c>
      <c r="D351" s="166" t="s">
        <v>290</v>
      </c>
      <c r="E351" s="167">
        <v>41700</v>
      </c>
      <c r="F351" s="168">
        <v>5</v>
      </c>
      <c r="G351" s="168">
        <v>2</v>
      </c>
      <c r="H351" s="166" t="s">
        <v>604</v>
      </c>
    </row>
    <row r="352" spans="1:8" ht="12" outlineLevel="2">
      <c r="A352" s="164">
        <v>11</v>
      </c>
      <c r="B352" s="165" t="s">
        <v>601</v>
      </c>
      <c r="C352" s="165" t="s">
        <v>128</v>
      </c>
      <c r="D352" s="166" t="s">
        <v>290</v>
      </c>
      <c r="E352" s="167">
        <v>41700</v>
      </c>
      <c r="F352" s="168">
        <v>4</v>
      </c>
      <c r="G352" s="168">
        <v>3</v>
      </c>
      <c r="H352" s="166" t="s">
        <v>602</v>
      </c>
    </row>
    <row r="353" spans="1:7" s="187" customFormat="1" ht="12" outlineLevel="1">
      <c r="A353" s="183"/>
      <c r="B353" s="184"/>
      <c r="C353" s="184" t="s">
        <v>129</v>
      </c>
      <c r="D353" s="181" t="s">
        <v>834</v>
      </c>
      <c r="E353" s="185"/>
      <c r="F353" s="186">
        <f>SUBTOTAL(9,F350:F352)</f>
        <v>15</v>
      </c>
      <c r="G353" s="186"/>
    </row>
    <row r="354" spans="1:8" ht="12" outlineLevel="2">
      <c r="A354" s="164">
        <v>11</v>
      </c>
      <c r="B354" s="165" t="s">
        <v>601</v>
      </c>
      <c r="C354" s="165" t="s">
        <v>106</v>
      </c>
      <c r="D354" s="166" t="s">
        <v>286</v>
      </c>
      <c r="E354" s="167">
        <v>41560</v>
      </c>
      <c r="F354" s="168">
        <v>3</v>
      </c>
      <c r="G354" s="168">
        <v>4</v>
      </c>
      <c r="H354" s="166" t="s">
        <v>605</v>
      </c>
    </row>
    <row r="355" spans="1:8" ht="12" outlineLevel="2">
      <c r="A355" s="164">
        <v>11</v>
      </c>
      <c r="B355" s="165" t="s">
        <v>601</v>
      </c>
      <c r="C355" s="165" t="s">
        <v>106</v>
      </c>
      <c r="D355" s="166" t="s">
        <v>286</v>
      </c>
      <c r="E355" s="167">
        <v>41560</v>
      </c>
      <c r="F355" s="168">
        <v>1</v>
      </c>
      <c r="G355" s="168">
        <v>6</v>
      </c>
      <c r="H355" s="166" t="s">
        <v>606</v>
      </c>
    </row>
    <row r="356" spans="2:7" ht="12" outlineLevel="1">
      <c r="B356" s="165"/>
      <c r="C356" s="170" t="s">
        <v>107</v>
      </c>
      <c r="E356" s="167"/>
      <c r="F356" s="168">
        <f>SUBTOTAL(9,F354:F355)</f>
        <v>4</v>
      </c>
      <c r="G356" s="168"/>
    </row>
    <row r="357" spans="1:8" ht="12" outlineLevel="2">
      <c r="A357" s="164">
        <v>11</v>
      </c>
      <c r="B357" s="165" t="s">
        <v>601</v>
      </c>
      <c r="C357" s="165" t="s">
        <v>231</v>
      </c>
      <c r="D357" s="166" t="s">
        <v>290</v>
      </c>
      <c r="E357" s="167">
        <v>41700</v>
      </c>
      <c r="F357" s="168">
        <v>3</v>
      </c>
      <c r="G357" s="168">
        <v>4</v>
      </c>
      <c r="H357" s="166" t="s">
        <v>605</v>
      </c>
    </row>
    <row r="358" spans="2:7" ht="12" outlineLevel="1">
      <c r="B358" s="165"/>
      <c r="C358" s="170" t="s">
        <v>232</v>
      </c>
      <c r="E358" s="167"/>
      <c r="F358" s="168">
        <f>SUBTOTAL(9,F357:F357)</f>
        <v>3</v>
      </c>
      <c r="G358" s="168"/>
    </row>
    <row r="359" spans="1:8" ht="12" outlineLevel="2">
      <c r="A359" s="164">
        <v>12</v>
      </c>
      <c r="B359" s="165" t="s">
        <v>608</v>
      </c>
      <c r="C359" s="165" t="s">
        <v>1060</v>
      </c>
      <c r="D359" s="166" t="s">
        <v>290</v>
      </c>
      <c r="E359" s="167">
        <v>41700</v>
      </c>
      <c r="F359" s="168">
        <v>4</v>
      </c>
      <c r="G359" s="168">
        <v>3</v>
      </c>
      <c r="H359" s="166" t="s">
        <v>616</v>
      </c>
    </row>
    <row r="360" spans="2:7" ht="12" outlineLevel="1">
      <c r="B360" s="165"/>
      <c r="C360" s="170" t="s">
        <v>1061</v>
      </c>
      <c r="E360" s="167"/>
      <c r="F360" s="168">
        <f>SUBTOTAL(9,F359:F359)</f>
        <v>4</v>
      </c>
      <c r="G360" s="168"/>
    </row>
    <row r="361" spans="1:8" ht="12" outlineLevel="2">
      <c r="A361" s="164">
        <v>12</v>
      </c>
      <c r="B361" s="165" t="s">
        <v>608</v>
      </c>
      <c r="C361" s="165" t="s">
        <v>1300</v>
      </c>
      <c r="D361" s="166" t="s">
        <v>286</v>
      </c>
      <c r="E361" s="167">
        <v>41560</v>
      </c>
      <c r="F361" s="168">
        <v>1</v>
      </c>
      <c r="G361" s="168">
        <v>6</v>
      </c>
      <c r="H361" s="166" t="s">
        <v>611</v>
      </c>
    </row>
    <row r="362" spans="2:7" ht="12" outlineLevel="1">
      <c r="B362" s="165"/>
      <c r="C362" s="170" t="s">
        <v>1301</v>
      </c>
      <c r="E362" s="167"/>
      <c r="F362" s="168">
        <f>SUBTOTAL(9,F361:F361)</f>
        <v>1</v>
      </c>
      <c r="G362" s="168"/>
    </row>
    <row r="363" spans="1:8" ht="12" outlineLevel="2">
      <c r="A363" s="164">
        <v>12</v>
      </c>
      <c r="B363" s="165" t="s">
        <v>608</v>
      </c>
      <c r="C363" s="165" t="s">
        <v>40</v>
      </c>
      <c r="D363" s="166" t="s">
        <v>290</v>
      </c>
      <c r="E363" s="167">
        <v>41700</v>
      </c>
      <c r="F363" s="168">
        <v>6</v>
      </c>
      <c r="G363" s="168">
        <v>1</v>
      </c>
      <c r="H363" s="166" t="s">
        <v>609</v>
      </c>
    </row>
    <row r="364" spans="2:7" ht="12" outlineLevel="1">
      <c r="B364" s="165"/>
      <c r="C364" s="170" t="s">
        <v>42</v>
      </c>
      <c r="E364" s="167"/>
      <c r="F364" s="168">
        <f>SUBTOTAL(9,F363:F363)</f>
        <v>6</v>
      </c>
      <c r="G364" s="168"/>
    </row>
    <row r="365" spans="1:8" ht="12" outlineLevel="2">
      <c r="A365" s="164">
        <v>12</v>
      </c>
      <c r="B365" s="165" t="s">
        <v>608</v>
      </c>
      <c r="C365" s="165" t="s">
        <v>390</v>
      </c>
      <c r="D365" s="166" t="s">
        <v>286</v>
      </c>
      <c r="E365" s="167">
        <v>41560</v>
      </c>
      <c r="F365" s="168">
        <v>4</v>
      </c>
      <c r="G365" s="168">
        <v>3</v>
      </c>
      <c r="H365" s="166" t="s">
        <v>616</v>
      </c>
    </row>
    <row r="366" spans="1:8" ht="12" outlineLevel="2">
      <c r="A366" s="159">
        <v>12</v>
      </c>
      <c r="B366" s="160" t="s">
        <v>608</v>
      </c>
      <c r="C366" s="160" t="s">
        <v>390</v>
      </c>
      <c r="D366" s="160" t="s">
        <v>208</v>
      </c>
      <c r="E366" s="161">
        <v>41797</v>
      </c>
      <c r="F366" s="162">
        <v>5</v>
      </c>
      <c r="G366" s="162">
        <v>2</v>
      </c>
      <c r="H366" s="160" t="s">
        <v>610</v>
      </c>
    </row>
    <row r="367" spans="1:8" ht="12" outlineLevel="2">
      <c r="A367" s="159">
        <v>12</v>
      </c>
      <c r="B367" s="160" t="s">
        <v>608</v>
      </c>
      <c r="C367" s="160" t="s">
        <v>390</v>
      </c>
      <c r="D367" s="160" t="s">
        <v>208</v>
      </c>
      <c r="E367" s="161">
        <v>41797</v>
      </c>
      <c r="F367" s="162">
        <v>1</v>
      </c>
      <c r="G367" s="162">
        <v>6</v>
      </c>
      <c r="H367" s="160" t="s">
        <v>611</v>
      </c>
    </row>
    <row r="368" spans="1:8" ht="12" outlineLevel="2">
      <c r="A368" s="159">
        <v>12</v>
      </c>
      <c r="B368" s="160" t="s">
        <v>608</v>
      </c>
      <c r="C368" s="160" t="s">
        <v>390</v>
      </c>
      <c r="D368" s="160" t="s">
        <v>242</v>
      </c>
      <c r="E368" s="161">
        <v>41811</v>
      </c>
      <c r="F368" s="162">
        <v>6</v>
      </c>
      <c r="G368" s="162">
        <v>1</v>
      </c>
      <c r="H368" s="160" t="s">
        <v>609</v>
      </c>
    </row>
    <row r="369" spans="1:8" ht="12" outlineLevel="1">
      <c r="A369" s="159"/>
      <c r="B369" s="160"/>
      <c r="C369" s="169" t="s">
        <v>391</v>
      </c>
      <c r="D369" s="160"/>
      <c r="E369" s="161"/>
      <c r="F369" s="162">
        <f>SUBTOTAL(9,F365:F368)</f>
        <v>16</v>
      </c>
      <c r="G369" s="162"/>
      <c r="H369" s="160"/>
    </row>
    <row r="370" spans="1:8" ht="12" outlineLevel="2">
      <c r="A370" s="164">
        <v>12</v>
      </c>
      <c r="B370" s="165" t="s">
        <v>608</v>
      </c>
      <c r="C370" s="165" t="s">
        <v>1385</v>
      </c>
      <c r="D370" s="166" t="s">
        <v>290</v>
      </c>
      <c r="E370" s="167">
        <v>41700</v>
      </c>
      <c r="F370" s="168">
        <v>3</v>
      </c>
      <c r="G370" s="168">
        <v>4</v>
      </c>
      <c r="H370" s="166" t="s">
        <v>615</v>
      </c>
    </row>
    <row r="371" spans="2:7" ht="12" outlineLevel="1">
      <c r="B371" s="165"/>
      <c r="C371" s="170" t="s">
        <v>1386</v>
      </c>
      <c r="E371" s="167"/>
      <c r="F371" s="168">
        <f>SUBTOTAL(9,F370:F370)</f>
        <v>3</v>
      </c>
      <c r="G371" s="168"/>
    </row>
    <row r="372" spans="1:8" ht="12" outlineLevel="2">
      <c r="A372" s="164">
        <v>12</v>
      </c>
      <c r="B372" s="165" t="s">
        <v>608</v>
      </c>
      <c r="C372" s="165" t="s">
        <v>121</v>
      </c>
      <c r="D372" s="166" t="s">
        <v>290</v>
      </c>
      <c r="E372" s="167">
        <v>41700</v>
      </c>
      <c r="F372" s="168">
        <v>5</v>
      </c>
      <c r="G372" s="168">
        <v>2</v>
      </c>
      <c r="H372" s="166" t="s">
        <v>610</v>
      </c>
    </row>
    <row r="373" spans="2:7" ht="12" outlineLevel="1">
      <c r="B373" s="165"/>
      <c r="C373" s="170" t="s">
        <v>122</v>
      </c>
      <c r="E373" s="167"/>
      <c r="F373" s="168">
        <f>SUBTOTAL(9,F372:F372)</f>
        <v>5</v>
      </c>
      <c r="G373" s="168"/>
    </row>
    <row r="374" spans="1:8" ht="12" outlineLevel="2">
      <c r="A374" s="164">
        <v>12</v>
      </c>
      <c r="B374" s="165" t="s">
        <v>608</v>
      </c>
      <c r="C374" s="165" t="s">
        <v>277</v>
      </c>
      <c r="D374" s="166" t="s">
        <v>286</v>
      </c>
      <c r="E374" s="167">
        <v>41560</v>
      </c>
      <c r="F374" s="168">
        <v>6</v>
      </c>
      <c r="G374" s="168">
        <v>1</v>
      </c>
      <c r="H374" s="166" t="s">
        <v>609</v>
      </c>
    </row>
    <row r="375" spans="1:8" ht="12" outlineLevel="2">
      <c r="A375" s="164">
        <v>12</v>
      </c>
      <c r="B375" s="165" t="s">
        <v>608</v>
      </c>
      <c r="C375" s="165" t="s">
        <v>277</v>
      </c>
      <c r="D375" s="166" t="s">
        <v>286</v>
      </c>
      <c r="E375" s="167">
        <v>41560</v>
      </c>
      <c r="F375" s="168">
        <v>5</v>
      </c>
      <c r="G375" s="168">
        <v>2</v>
      </c>
      <c r="H375" s="166" t="s">
        <v>610</v>
      </c>
    </row>
    <row r="376" spans="1:8" ht="12" outlineLevel="2">
      <c r="A376" s="164">
        <v>12</v>
      </c>
      <c r="B376" s="165" t="s">
        <v>608</v>
      </c>
      <c r="C376" s="165" t="s">
        <v>277</v>
      </c>
      <c r="D376" s="166" t="s">
        <v>286</v>
      </c>
      <c r="E376" s="167">
        <v>41560</v>
      </c>
      <c r="F376" s="168">
        <v>3</v>
      </c>
      <c r="G376" s="168">
        <v>4</v>
      </c>
      <c r="H376" s="166" t="s">
        <v>615</v>
      </c>
    </row>
    <row r="377" spans="1:8" ht="12" outlineLevel="2">
      <c r="A377" s="159">
        <v>12</v>
      </c>
      <c r="B377" s="160" t="s">
        <v>608</v>
      </c>
      <c r="C377" s="160" t="s">
        <v>277</v>
      </c>
      <c r="D377" s="160" t="s">
        <v>208</v>
      </c>
      <c r="E377" s="161">
        <v>41797</v>
      </c>
      <c r="F377" s="162">
        <v>6</v>
      </c>
      <c r="G377" s="162">
        <v>1</v>
      </c>
      <c r="H377" s="160" t="s">
        <v>609</v>
      </c>
    </row>
    <row r="378" spans="1:8" ht="12" outlineLevel="2">
      <c r="A378" s="159">
        <v>12</v>
      </c>
      <c r="B378" s="160" t="s">
        <v>608</v>
      </c>
      <c r="C378" s="160" t="s">
        <v>277</v>
      </c>
      <c r="D378" s="160" t="s">
        <v>208</v>
      </c>
      <c r="E378" s="161">
        <v>41797</v>
      </c>
      <c r="F378" s="162">
        <v>4</v>
      </c>
      <c r="G378" s="162">
        <v>3</v>
      </c>
      <c r="H378" s="160" t="s">
        <v>616</v>
      </c>
    </row>
    <row r="379" spans="1:8" ht="12" outlineLevel="2">
      <c r="A379" s="159">
        <v>12</v>
      </c>
      <c r="B379" s="160" t="s">
        <v>608</v>
      </c>
      <c r="C379" s="160" t="s">
        <v>277</v>
      </c>
      <c r="D379" s="160" t="s">
        <v>208</v>
      </c>
      <c r="E379" s="161">
        <v>41797</v>
      </c>
      <c r="F379" s="162">
        <v>3</v>
      </c>
      <c r="G379" s="162">
        <v>4</v>
      </c>
      <c r="H379" s="160" t="s">
        <v>615</v>
      </c>
    </row>
    <row r="380" spans="1:8" s="187" customFormat="1" ht="12" outlineLevel="1">
      <c r="A380" s="177"/>
      <c r="B380" s="178"/>
      <c r="C380" s="178" t="s">
        <v>282</v>
      </c>
      <c r="D380" s="181" t="s">
        <v>834</v>
      </c>
      <c r="E380" s="182"/>
      <c r="F380" s="179">
        <f>SUBTOTAL(9,F374:F379)</f>
        <v>27</v>
      </c>
      <c r="G380" s="179"/>
      <c r="H380" s="178"/>
    </row>
    <row r="381" spans="1:8" ht="12" outlineLevel="2">
      <c r="A381" s="164">
        <v>12</v>
      </c>
      <c r="B381" s="165" t="s">
        <v>608</v>
      </c>
      <c r="C381" s="165" t="s">
        <v>1016</v>
      </c>
      <c r="D381" s="166" t="s">
        <v>286</v>
      </c>
      <c r="E381" s="167">
        <v>41560</v>
      </c>
      <c r="F381" s="168">
        <v>2</v>
      </c>
      <c r="G381" s="168">
        <v>5</v>
      </c>
      <c r="H381" s="166" t="s">
        <v>612</v>
      </c>
    </row>
    <row r="382" spans="2:7" ht="12" outlineLevel="1">
      <c r="B382" s="165"/>
      <c r="C382" s="170" t="s">
        <v>1018</v>
      </c>
      <c r="E382" s="167"/>
      <c r="F382" s="168">
        <f>SUBTOTAL(9,F381:F381)</f>
        <v>2</v>
      </c>
      <c r="G382" s="168"/>
    </row>
    <row r="383" spans="1:8" ht="12" outlineLevel="2">
      <c r="A383" s="164">
        <v>12</v>
      </c>
      <c r="B383" s="165" t="s">
        <v>608</v>
      </c>
      <c r="C383" s="165" t="s">
        <v>284</v>
      </c>
      <c r="D383" s="166" t="s">
        <v>290</v>
      </c>
      <c r="E383" s="167">
        <v>41700</v>
      </c>
      <c r="F383" s="168">
        <v>2</v>
      </c>
      <c r="G383" s="168">
        <v>5</v>
      </c>
      <c r="H383" s="166" t="s">
        <v>612</v>
      </c>
    </row>
    <row r="384" spans="1:8" ht="12" outlineLevel="2">
      <c r="A384" s="164">
        <v>12</v>
      </c>
      <c r="B384" s="165" t="s">
        <v>608</v>
      </c>
      <c r="C384" s="165" t="s">
        <v>284</v>
      </c>
      <c r="D384" s="166" t="s">
        <v>290</v>
      </c>
      <c r="E384" s="167">
        <v>41700</v>
      </c>
      <c r="F384" s="168">
        <v>1</v>
      </c>
      <c r="G384" s="168">
        <v>6</v>
      </c>
      <c r="H384" s="166" t="s">
        <v>611</v>
      </c>
    </row>
    <row r="385" spans="1:8" ht="12" outlineLevel="2">
      <c r="A385" s="159">
        <v>12</v>
      </c>
      <c r="B385" s="160" t="s">
        <v>608</v>
      </c>
      <c r="C385" s="160" t="s">
        <v>284</v>
      </c>
      <c r="D385" s="160" t="s">
        <v>208</v>
      </c>
      <c r="E385" s="161">
        <v>41797</v>
      </c>
      <c r="F385" s="162">
        <v>2</v>
      </c>
      <c r="G385" s="162">
        <v>5</v>
      </c>
      <c r="H385" s="160" t="s">
        <v>612</v>
      </c>
    </row>
    <row r="386" spans="1:8" ht="12" outlineLevel="1">
      <c r="A386" s="159"/>
      <c r="B386" s="160"/>
      <c r="C386" s="169" t="s">
        <v>285</v>
      </c>
      <c r="D386" s="160"/>
      <c r="E386" s="161"/>
      <c r="F386" s="162">
        <f>SUBTOTAL(9,F383:F385)</f>
        <v>5</v>
      </c>
      <c r="G386" s="162"/>
      <c r="H386" s="160"/>
    </row>
    <row r="387" spans="1:8" ht="12" outlineLevel="2">
      <c r="A387" s="164">
        <v>13</v>
      </c>
      <c r="B387" s="165" t="s">
        <v>617</v>
      </c>
      <c r="C387" s="165" t="s">
        <v>297</v>
      </c>
      <c r="D387" s="166" t="s">
        <v>286</v>
      </c>
      <c r="E387" s="167">
        <v>41560</v>
      </c>
      <c r="F387" s="168">
        <v>1</v>
      </c>
      <c r="G387" s="168">
        <v>6</v>
      </c>
      <c r="H387" s="166" t="s">
        <v>618</v>
      </c>
    </row>
    <row r="388" spans="1:8" ht="12" outlineLevel="2">
      <c r="A388" s="159">
        <v>13</v>
      </c>
      <c r="B388" s="160" t="s">
        <v>617</v>
      </c>
      <c r="C388" s="160" t="s">
        <v>297</v>
      </c>
      <c r="D388" s="160" t="s">
        <v>208</v>
      </c>
      <c r="E388" s="161">
        <v>41797</v>
      </c>
      <c r="F388" s="162">
        <v>4</v>
      </c>
      <c r="G388" s="162">
        <v>3</v>
      </c>
      <c r="H388" s="160" t="s">
        <v>623</v>
      </c>
    </row>
    <row r="389" spans="1:8" ht="12" outlineLevel="1">
      <c r="A389" s="159"/>
      <c r="B389" s="160"/>
      <c r="C389" s="169" t="s">
        <v>298</v>
      </c>
      <c r="D389" s="160"/>
      <c r="E389" s="161"/>
      <c r="F389" s="162">
        <f>SUBTOTAL(9,F387:F388)</f>
        <v>5</v>
      </c>
      <c r="G389" s="162"/>
      <c r="H389" s="160"/>
    </row>
    <row r="390" spans="1:8" ht="12" outlineLevel="2">
      <c r="A390" s="164">
        <v>13</v>
      </c>
      <c r="B390" s="165" t="s">
        <v>617</v>
      </c>
      <c r="C390" s="165" t="s">
        <v>35</v>
      </c>
      <c r="D390" s="166" t="s">
        <v>290</v>
      </c>
      <c r="E390" s="167">
        <v>41700</v>
      </c>
      <c r="F390" s="168">
        <v>2</v>
      </c>
      <c r="G390" s="168">
        <v>5</v>
      </c>
      <c r="H390" s="166" t="s">
        <v>619</v>
      </c>
    </row>
    <row r="391" spans="1:8" ht="12" outlineLevel="2">
      <c r="A391" s="159">
        <v>13</v>
      </c>
      <c r="B391" s="160" t="s">
        <v>617</v>
      </c>
      <c r="C391" s="160" t="s">
        <v>35</v>
      </c>
      <c r="D391" s="160" t="s">
        <v>208</v>
      </c>
      <c r="E391" s="161">
        <v>41797</v>
      </c>
      <c r="F391" s="162">
        <v>2</v>
      </c>
      <c r="G391" s="162">
        <v>5</v>
      </c>
      <c r="H391" s="160" t="s">
        <v>619</v>
      </c>
    </row>
    <row r="392" spans="1:8" ht="12" outlineLevel="1">
      <c r="A392" s="159"/>
      <c r="B392" s="160"/>
      <c r="C392" s="169" t="s">
        <v>36</v>
      </c>
      <c r="D392" s="160"/>
      <c r="E392" s="161"/>
      <c r="F392" s="162">
        <f>SUBTOTAL(9,F390:F391)</f>
        <v>4</v>
      </c>
      <c r="G392" s="162"/>
      <c r="H392" s="160"/>
    </row>
    <row r="393" spans="1:8" ht="12" outlineLevel="2">
      <c r="A393" s="164">
        <v>13</v>
      </c>
      <c r="B393" s="165" t="s">
        <v>617</v>
      </c>
      <c r="C393" s="165" t="s">
        <v>144</v>
      </c>
      <c r="D393" s="166" t="s">
        <v>286</v>
      </c>
      <c r="E393" s="167">
        <v>41560</v>
      </c>
      <c r="F393" s="168">
        <v>6</v>
      </c>
      <c r="G393" s="168">
        <v>1</v>
      </c>
      <c r="H393" s="166" t="s">
        <v>622</v>
      </c>
    </row>
    <row r="394" spans="1:8" ht="12" outlineLevel="2">
      <c r="A394" s="159">
        <v>13</v>
      </c>
      <c r="B394" s="160" t="s">
        <v>617</v>
      </c>
      <c r="C394" s="160" t="s">
        <v>144</v>
      </c>
      <c r="D394" s="160" t="s">
        <v>208</v>
      </c>
      <c r="E394" s="161">
        <v>41797</v>
      </c>
      <c r="F394" s="162">
        <v>1</v>
      </c>
      <c r="G394" s="162">
        <v>6</v>
      </c>
      <c r="H394" s="160" t="s">
        <v>618</v>
      </c>
    </row>
    <row r="395" spans="1:8" ht="12" outlineLevel="1">
      <c r="A395" s="159"/>
      <c r="B395" s="160"/>
      <c r="C395" s="169" t="s">
        <v>146</v>
      </c>
      <c r="D395" s="160"/>
      <c r="E395" s="161"/>
      <c r="F395" s="162">
        <f>SUBTOTAL(9,F393:F394)</f>
        <v>7</v>
      </c>
      <c r="G395" s="162"/>
      <c r="H395" s="160"/>
    </row>
    <row r="396" spans="1:8" ht="12" outlineLevel="2">
      <c r="A396" s="159">
        <v>13</v>
      </c>
      <c r="B396" s="160" t="s">
        <v>617</v>
      </c>
      <c r="C396" s="160" t="s">
        <v>124</v>
      </c>
      <c r="D396" s="160" t="s">
        <v>208</v>
      </c>
      <c r="E396" s="161">
        <v>41797</v>
      </c>
      <c r="F396" s="162">
        <v>6</v>
      </c>
      <c r="G396" s="162">
        <v>1</v>
      </c>
      <c r="H396" s="160" t="s">
        <v>622</v>
      </c>
    </row>
    <row r="397" spans="1:8" ht="12" outlineLevel="2">
      <c r="A397" s="159">
        <v>13</v>
      </c>
      <c r="B397" s="160" t="s">
        <v>617</v>
      </c>
      <c r="C397" s="160" t="s">
        <v>124</v>
      </c>
      <c r="D397" s="160" t="s">
        <v>208</v>
      </c>
      <c r="E397" s="161">
        <v>41797</v>
      </c>
      <c r="F397" s="162">
        <v>3</v>
      </c>
      <c r="G397" s="162">
        <v>4</v>
      </c>
      <c r="H397" s="160" t="s">
        <v>621</v>
      </c>
    </row>
    <row r="398" spans="1:8" ht="12" outlineLevel="2">
      <c r="A398" s="159">
        <v>13</v>
      </c>
      <c r="B398" s="160" t="s">
        <v>617</v>
      </c>
      <c r="C398" s="160" t="s">
        <v>124</v>
      </c>
      <c r="D398" s="160" t="s">
        <v>242</v>
      </c>
      <c r="E398" s="161">
        <v>41811</v>
      </c>
      <c r="F398" s="162">
        <v>5</v>
      </c>
      <c r="G398" s="162">
        <v>2</v>
      </c>
      <c r="H398" s="160" t="s">
        <v>620</v>
      </c>
    </row>
    <row r="399" spans="1:8" s="187" customFormat="1" ht="12" outlineLevel="1">
      <c r="A399" s="177"/>
      <c r="B399" s="178"/>
      <c r="C399" s="178" t="s">
        <v>125</v>
      </c>
      <c r="D399" s="181" t="s">
        <v>834</v>
      </c>
      <c r="E399" s="182"/>
      <c r="F399" s="179">
        <f>SUBTOTAL(9,F396:F398)</f>
        <v>14</v>
      </c>
      <c r="G399" s="179"/>
      <c r="H399" s="178"/>
    </row>
    <row r="400" spans="1:8" ht="12" outlineLevel="2">
      <c r="A400" s="159">
        <v>13</v>
      </c>
      <c r="B400" s="160" t="s">
        <v>617</v>
      </c>
      <c r="C400" s="160" t="s">
        <v>427</v>
      </c>
      <c r="D400" s="160" t="s">
        <v>208</v>
      </c>
      <c r="E400" s="161">
        <v>41797</v>
      </c>
      <c r="F400" s="162">
        <v>5</v>
      </c>
      <c r="G400" s="162">
        <v>2</v>
      </c>
      <c r="H400" s="160" t="s">
        <v>620</v>
      </c>
    </row>
    <row r="401" spans="1:8" ht="12" outlineLevel="2">
      <c r="A401" s="159">
        <v>13</v>
      </c>
      <c r="B401" s="160" t="s">
        <v>617</v>
      </c>
      <c r="C401" s="160" t="s">
        <v>427</v>
      </c>
      <c r="D401" s="160" t="s">
        <v>242</v>
      </c>
      <c r="E401" s="161">
        <v>41811</v>
      </c>
      <c r="F401" s="162">
        <v>4</v>
      </c>
      <c r="G401" s="162">
        <v>3</v>
      </c>
      <c r="H401" s="160" t="s">
        <v>623</v>
      </c>
    </row>
    <row r="402" spans="1:8" ht="12" outlineLevel="1">
      <c r="A402" s="159"/>
      <c r="B402" s="160"/>
      <c r="C402" s="169" t="s">
        <v>428</v>
      </c>
      <c r="D402" s="160"/>
      <c r="E402" s="161"/>
      <c r="F402" s="162">
        <f>SUBTOTAL(9,F400:F401)</f>
        <v>9</v>
      </c>
      <c r="G402" s="162"/>
      <c r="H402" s="160"/>
    </row>
    <row r="403" spans="1:8" ht="12" outlineLevel="2">
      <c r="A403" s="164">
        <v>13</v>
      </c>
      <c r="B403" s="165" t="s">
        <v>617</v>
      </c>
      <c r="C403" s="165" t="s">
        <v>66</v>
      </c>
      <c r="D403" s="166" t="s">
        <v>286</v>
      </c>
      <c r="E403" s="167">
        <v>41560</v>
      </c>
      <c r="F403" s="168">
        <v>4</v>
      </c>
      <c r="G403" s="168">
        <v>3</v>
      </c>
      <c r="H403" s="166" t="s">
        <v>623</v>
      </c>
    </row>
    <row r="404" spans="2:7" ht="12" outlineLevel="1">
      <c r="B404" s="165"/>
      <c r="C404" s="170" t="s">
        <v>67</v>
      </c>
      <c r="E404" s="167"/>
      <c r="F404" s="168">
        <f>SUBTOTAL(9,F403:F403)</f>
        <v>4</v>
      </c>
      <c r="G404" s="168"/>
    </row>
    <row r="405" spans="1:8" ht="12" outlineLevel="2">
      <c r="A405" s="164">
        <v>13</v>
      </c>
      <c r="B405" s="165" t="s">
        <v>617</v>
      </c>
      <c r="C405" s="165" t="s">
        <v>59</v>
      </c>
      <c r="D405" s="166" t="s">
        <v>290</v>
      </c>
      <c r="E405" s="167">
        <v>41700</v>
      </c>
      <c r="F405" s="168">
        <v>5</v>
      </c>
      <c r="G405" s="168">
        <v>2</v>
      </c>
      <c r="H405" s="166" t="s">
        <v>620</v>
      </c>
    </row>
    <row r="406" spans="2:7" ht="12" outlineLevel="1">
      <c r="B406" s="165"/>
      <c r="C406" s="170" t="s">
        <v>64</v>
      </c>
      <c r="E406" s="167"/>
      <c r="F406" s="168">
        <f>SUBTOTAL(9,F405:F405)</f>
        <v>5</v>
      </c>
      <c r="G406" s="168"/>
    </row>
    <row r="407" spans="1:8" ht="12" outlineLevel="2">
      <c r="A407" s="164">
        <v>13</v>
      </c>
      <c r="B407" s="165" t="s">
        <v>617</v>
      </c>
      <c r="C407" s="165" t="s">
        <v>37</v>
      </c>
      <c r="D407" s="166" t="s">
        <v>290</v>
      </c>
      <c r="E407" s="167">
        <v>41700</v>
      </c>
      <c r="F407" s="168">
        <v>1</v>
      </c>
      <c r="G407" s="168">
        <v>6</v>
      </c>
      <c r="H407" s="166" t="s">
        <v>618</v>
      </c>
    </row>
    <row r="408" spans="2:7" ht="12" outlineLevel="1">
      <c r="B408" s="165"/>
      <c r="C408" s="170" t="s">
        <v>38</v>
      </c>
      <c r="E408" s="167"/>
      <c r="F408" s="168">
        <f>SUBTOTAL(9,F407:F407)</f>
        <v>1</v>
      </c>
      <c r="G408" s="168"/>
    </row>
    <row r="409" spans="1:8" ht="12" outlineLevel="2">
      <c r="A409" s="164">
        <v>13</v>
      </c>
      <c r="B409" s="165" t="s">
        <v>617</v>
      </c>
      <c r="C409" s="165" t="s">
        <v>95</v>
      </c>
      <c r="D409" s="166" t="s">
        <v>286</v>
      </c>
      <c r="E409" s="167">
        <v>41560</v>
      </c>
      <c r="F409" s="168">
        <v>3</v>
      </c>
      <c r="G409" s="168">
        <v>4</v>
      </c>
      <c r="H409" s="166" t="s">
        <v>621</v>
      </c>
    </row>
    <row r="410" spans="2:7" ht="12" outlineLevel="1">
      <c r="B410" s="165"/>
      <c r="C410" s="170" t="s">
        <v>96</v>
      </c>
      <c r="E410" s="167"/>
      <c r="F410" s="168">
        <f>SUBTOTAL(9,F409:F409)</f>
        <v>3</v>
      </c>
      <c r="G410" s="168"/>
    </row>
    <row r="411" spans="1:8" ht="12" outlineLevel="2">
      <c r="A411" s="164">
        <v>13</v>
      </c>
      <c r="B411" s="165" t="s">
        <v>617</v>
      </c>
      <c r="C411" s="165" t="s">
        <v>225</v>
      </c>
      <c r="D411" s="166" t="s">
        <v>286</v>
      </c>
      <c r="E411" s="167">
        <v>41560</v>
      </c>
      <c r="F411" s="168">
        <v>5</v>
      </c>
      <c r="G411" s="168">
        <v>2</v>
      </c>
      <c r="H411" s="166" t="s">
        <v>620</v>
      </c>
    </row>
    <row r="412" spans="2:7" ht="12" outlineLevel="1">
      <c r="B412" s="165"/>
      <c r="C412" s="170" t="s">
        <v>226</v>
      </c>
      <c r="E412" s="167"/>
      <c r="F412" s="168">
        <f>SUBTOTAL(9,F411:F411)</f>
        <v>5</v>
      </c>
      <c r="G412" s="168"/>
    </row>
    <row r="413" spans="1:8" ht="12" outlineLevel="2">
      <c r="A413" s="164">
        <v>13</v>
      </c>
      <c r="B413" s="165" t="s">
        <v>617</v>
      </c>
      <c r="C413" s="165" t="s">
        <v>49</v>
      </c>
      <c r="D413" s="166" t="s">
        <v>290</v>
      </c>
      <c r="E413" s="167">
        <v>41700</v>
      </c>
      <c r="F413" s="168">
        <v>6</v>
      </c>
      <c r="G413" s="168">
        <v>1</v>
      </c>
      <c r="H413" s="166" t="s">
        <v>622</v>
      </c>
    </row>
    <row r="414" spans="1:8" ht="12" outlineLevel="2">
      <c r="A414" s="164">
        <v>13</v>
      </c>
      <c r="B414" s="165" t="s">
        <v>617</v>
      </c>
      <c r="C414" s="165" t="s">
        <v>49</v>
      </c>
      <c r="D414" s="166" t="s">
        <v>290</v>
      </c>
      <c r="E414" s="167">
        <v>41700</v>
      </c>
      <c r="F414" s="168">
        <v>3</v>
      </c>
      <c r="G414" s="168">
        <v>4</v>
      </c>
      <c r="H414" s="166" t="s">
        <v>621</v>
      </c>
    </row>
    <row r="415" spans="1:8" ht="12" outlineLevel="2">
      <c r="A415" s="164">
        <v>13</v>
      </c>
      <c r="B415" s="165" t="s">
        <v>617</v>
      </c>
      <c r="C415" s="165" t="s">
        <v>49</v>
      </c>
      <c r="D415" s="166" t="s">
        <v>286</v>
      </c>
      <c r="E415" s="167">
        <v>41560</v>
      </c>
      <c r="F415" s="168">
        <v>2</v>
      </c>
      <c r="G415" s="168">
        <v>5</v>
      </c>
      <c r="H415" s="166" t="s">
        <v>619</v>
      </c>
    </row>
    <row r="416" spans="2:7" ht="12" outlineLevel="1">
      <c r="B416" s="165"/>
      <c r="C416" s="170" t="s">
        <v>50</v>
      </c>
      <c r="E416" s="167"/>
      <c r="F416" s="168">
        <f>SUBTOTAL(9,F413:F415)</f>
        <v>11</v>
      </c>
      <c r="G416" s="168"/>
    </row>
    <row r="417" spans="1:8" ht="12" outlineLevel="2">
      <c r="A417" s="164">
        <v>13</v>
      </c>
      <c r="B417" s="165" t="s">
        <v>617</v>
      </c>
      <c r="C417" s="165" t="s">
        <v>1378</v>
      </c>
      <c r="D417" s="166" t="s">
        <v>290</v>
      </c>
      <c r="E417" s="167">
        <v>41700</v>
      </c>
      <c r="F417" s="168">
        <v>4</v>
      </c>
      <c r="G417" s="168">
        <v>3</v>
      </c>
      <c r="H417" s="166" t="s">
        <v>623</v>
      </c>
    </row>
    <row r="418" spans="2:7" ht="12" outlineLevel="1">
      <c r="B418" s="165"/>
      <c r="C418" s="170" t="s">
        <v>1383</v>
      </c>
      <c r="E418" s="167"/>
      <c r="F418" s="168">
        <f>SUBTOTAL(9,F417:F417)</f>
        <v>4</v>
      </c>
      <c r="G418" s="168"/>
    </row>
    <row r="419" spans="1:8" ht="12" outlineLevel="2">
      <c r="A419" s="159">
        <v>14</v>
      </c>
      <c r="B419" s="160" t="s">
        <v>624</v>
      </c>
      <c r="C419" s="160" t="s">
        <v>61</v>
      </c>
      <c r="D419" s="160" t="s">
        <v>208</v>
      </c>
      <c r="E419" s="161">
        <v>41797</v>
      </c>
      <c r="F419" s="162">
        <v>4</v>
      </c>
      <c r="G419" s="162">
        <v>3</v>
      </c>
      <c r="H419" s="160" t="s">
        <v>627</v>
      </c>
    </row>
    <row r="420" spans="1:8" ht="12" outlineLevel="1">
      <c r="A420" s="159"/>
      <c r="B420" s="160"/>
      <c r="C420" s="169" t="s">
        <v>62</v>
      </c>
      <c r="D420" s="160"/>
      <c r="E420" s="161"/>
      <c r="F420" s="162">
        <f>SUBTOTAL(9,F419:F419)</f>
        <v>4</v>
      </c>
      <c r="G420" s="162"/>
      <c r="H420" s="160"/>
    </row>
    <row r="421" spans="1:8" ht="12" outlineLevel="2">
      <c r="A421" s="164">
        <v>14</v>
      </c>
      <c r="B421" s="165" t="s">
        <v>624</v>
      </c>
      <c r="C421" s="165" t="s">
        <v>297</v>
      </c>
      <c r="D421" s="166" t="s">
        <v>290</v>
      </c>
      <c r="E421" s="167">
        <v>41700</v>
      </c>
      <c r="F421" s="168">
        <v>4</v>
      </c>
      <c r="G421" s="168">
        <v>3</v>
      </c>
      <c r="H421" s="166" t="s">
        <v>627</v>
      </c>
    </row>
    <row r="422" spans="1:8" ht="12" outlineLevel="2">
      <c r="A422" s="159">
        <v>14</v>
      </c>
      <c r="B422" s="160" t="s">
        <v>624</v>
      </c>
      <c r="C422" s="160" t="s">
        <v>297</v>
      </c>
      <c r="D422" s="160" t="s">
        <v>208</v>
      </c>
      <c r="E422" s="161">
        <v>41797</v>
      </c>
      <c r="F422" s="162">
        <v>3</v>
      </c>
      <c r="G422" s="162">
        <v>4</v>
      </c>
      <c r="H422" s="160" t="s">
        <v>628</v>
      </c>
    </row>
    <row r="423" spans="1:8" ht="12" outlineLevel="1">
      <c r="A423" s="159"/>
      <c r="B423" s="160"/>
      <c r="C423" s="169" t="s">
        <v>298</v>
      </c>
      <c r="D423" s="160"/>
      <c r="E423" s="161"/>
      <c r="F423" s="162">
        <f>SUBTOTAL(9,F421:F422)</f>
        <v>7</v>
      </c>
      <c r="G423" s="162"/>
      <c r="H423" s="160"/>
    </row>
    <row r="424" spans="1:8" ht="12" outlineLevel="2">
      <c r="A424" s="164">
        <v>14</v>
      </c>
      <c r="B424" s="165" t="s">
        <v>624</v>
      </c>
      <c r="C424" s="165" t="s">
        <v>144</v>
      </c>
      <c r="D424" s="166" t="s">
        <v>286</v>
      </c>
      <c r="E424" s="167">
        <v>41560</v>
      </c>
      <c r="F424" s="168">
        <v>5</v>
      </c>
      <c r="G424" s="168">
        <v>2</v>
      </c>
      <c r="H424" s="166" t="s">
        <v>629</v>
      </c>
    </row>
    <row r="425" spans="2:7" ht="12" outlineLevel="1">
      <c r="B425" s="165"/>
      <c r="C425" s="170" t="s">
        <v>146</v>
      </c>
      <c r="E425" s="167"/>
      <c r="F425" s="168">
        <f>SUBTOTAL(9,F424:F424)</f>
        <v>5</v>
      </c>
      <c r="G425" s="168"/>
    </row>
    <row r="426" spans="1:8" ht="12" outlineLevel="2">
      <c r="A426" s="164">
        <v>14</v>
      </c>
      <c r="B426" s="165" t="s">
        <v>624</v>
      </c>
      <c r="C426" s="165" t="s">
        <v>85</v>
      </c>
      <c r="D426" s="166" t="s">
        <v>290</v>
      </c>
      <c r="E426" s="167">
        <v>41700</v>
      </c>
      <c r="F426" s="168">
        <v>2</v>
      </c>
      <c r="G426" s="168">
        <v>5</v>
      </c>
      <c r="H426" s="166" t="s">
        <v>630</v>
      </c>
    </row>
    <row r="427" spans="2:7" ht="12" outlineLevel="1">
      <c r="B427" s="165"/>
      <c r="C427" s="170" t="s">
        <v>87</v>
      </c>
      <c r="E427" s="167"/>
      <c r="F427" s="168">
        <f>SUBTOTAL(9,F426:F426)</f>
        <v>2</v>
      </c>
      <c r="G427" s="168"/>
    </row>
    <row r="428" spans="1:8" ht="12" outlineLevel="2">
      <c r="A428" s="164">
        <v>14</v>
      </c>
      <c r="B428" s="165" t="s">
        <v>624</v>
      </c>
      <c r="C428" s="165" t="s">
        <v>154</v>
      </c>
      <c r="D428" s="166" t="s">
        <v>290</v>
      </c>
      <c r="E428" s="167">
        <v>41700</v>
      </c>
      <c r="F428" s="168">
        <v>5</v>
      </c>
      <c r="G428" s="168">
        <v>2</v>
      </c>
      <c r="H428" s="166" t="s">
        <v>629</v>
      </c>
    </row>
    <row r="429" spans="2:7" ht="12" outlineLevel="1">
      <c r="B429" s="165"/>
      <c r="C429" s="170" t="s">
        <v>155</v>
      </c>
      <c r="E429" s="167"/>
      <c r="F429" s="168">
        <f>SUBTOTAL(9,F428:F428)</f>
        <v>5</v>
      </c>
      <c r="G429" s="168"/>
    </row>
    <row r="430" spans="1:8" ht="12" outlineLevel="2">
      <c r="A430" s="164">
        <v>14</v>
      </c>
      <c r="B430" s="165" t="s">
        <v>624</v>
      </c>
      <c r="C430" s="165" t="s">
        <v>59</v>
      </c>
      <c r="D430" s="166" t="s">
        <v>290</v>
      </c>
      <c r="E430" s="167">
        <v>41700</v>
      </c>
      <c r="F430" s="168">
        <v>6</v>
      </c>
      <c r="G430" s="168">
        <v>1</v>
      </c>
      <c r="H430" s="166" t="s">
        <v>625</v>
      </c>
    </row>
    <row r="431" spans="2:7" ht="12" outlineLevel="1">
      <c r="B431" s="165"/>
      <c r="C431" s="170" t="s">
        <v>64</v>
      </c>
      <c r="E431" s="167"/>
      <c r="F431" s="168">
        <f>SUBTOTAL(9,F430:F430)</f>
        <v>6</v>
      </c>
      <c r="G431" s="168"/>
    </row>
    <row r="432" spans="1:8" ht="12" outlineLevel="2">
      <c r="A432" s="164">
        <v>14</v>
      </c>
      <c r="B432" s="165" t="s">
        <v>624</v>
      </c>
      <c r="C432" s="165" t="s">
        <v>158</v>
      </c>
      <c r="D432" s="166" t="s">
        <v>286</v>
      </c>
      <c r="E432" s="167">
        <v>41560</v>
      </c>
      <c r="F432" s="168">
        <v>2</v>
      </c>
      <c r="G432" s="168">
        <v>5</v>
      </c>
      <c r="H432" s="166" t="s">
        <v>630</v>
      </c>
    </row>
    <row r="433" spans="1:8" ht="12" outlineLevel="2">
      <c r="A433" s="159">
        <v>14</v>
      </c>
      <c r="B433" s="160" t="s">
        <v>624</v>
      </c>
      <c r="C433" s="160" t="s">
        <v>158</v>
      </c>
      <c r="D433" s="160" t="s">
        <v>208</v>
      </c>
      <c r="E433" s="161">
        <v>41797</v>
      </c>
      <c r="F433" s="162">
        <v>6</v>
      </c>
      <c r="G433" s="162">
        <v>1</v>
      </c>
      <c r="H433" s="160" t="s">
        <v>625</v>
      </c>
    </row>
    <row r="434" spans="1:8" ht="12" outlineLevel="2">
      <c r="A434" s="159">
        <v>14</v>
      </c>
      <c r="B434" s="160" t="s">
        <v>624</v>
      </c>
      <c r="C434" s="160" t="s">
        <v>158</v>
      </c>
      <c r="D434" s="160" t="s">
        <v>242</v>
      </c>
      <c r="E434" s="161">
        <v>41811</v>
      </c>
      <c r="F434" s="162">
        <v>5</v>
      </c>
      <c r="G434" s="162">
        <v>2</v>
      </c>
      <c r="H434" s="160" t="s">
        <v>629</v>
      </c>
    </row>
    <row r="435" spans="1:8" s="187" customFormat="1" ht="12" outlineLevel="1">
      <c r="A435" s="177"/>
      <c r="B435" s="178"/>
      <c r="C435" s="178" t="s">
        <v>160</v>
      </c>
      <c r="D435" s="178"/>
      <c r="E435" s="182"/>
      <c r="F435" s="179">
        <f>SUBTOTAL(9,F432:F434)</f>
        <v>13</v>
      </c>
      <c r="G435" s="179"/>
      <c r="H435" s="178"/>
    </row>
    <row r="436" spans="1:8" ht="12" outlineLevel="2">
      <c r="A436" s="159">
        <v>14</v>
      </c>
      <c r="B436" s="160" t="s">
        <v>624</v>
      </c>
      <c r="C436" s="160" t="s">
        <v>220</v>
      </c>
      <c r="D436" s="160" t="s">
        <v>208</v>
      </c>
      <c r="E436" s="161">
        <v>41797</v>
      </c>
      <c r="F436" s="162">
        <v>1</v>
      </c>
      <c r="G436" s="162">
        <v>6</v>
      </c>
      <c r="H436" s="160" t="s">
        <v>626</v>
      </c>
    </row>
    <row r="437" spans="1:8" ht="12" outlineLevel="1">
      <c r="A437" s="159"/>
      <c r="B437" s="160"/>
      <c r="C437" s="169" t="s">
        <v>221</v>
      </c>
      <c r="D437" s="160"/>
      <c r="E437" s="161"/>
      <c r="F437" s="162">
        <f>SUBTOTAL(9,F436:F436)</f>
        <v>1</v>
      </c>
      <c r="G437" s="162"/>
      <c r="H437" s="160"/>
    </row>
    <row r="438" spans="1:8" ht="12" outlineLevel="2">
      <c r="A438" s="164">
        <v>14</v>
      </c>
      <c r="B438" s="165" t="s">
        <v>624</v>
      </c>
      <c r="C438" s="165" t="s">
        <v>378</v>
      </c>
      <c r="D438" s="166" t="s">
        <v>290</v>
      </c>
      <c r="E438" s="167">
        <v>41700</v>
      </c>
      <c r="F438" s="168">
        <v>3</v>
      </c>
      <c r="G438" s="168">
        <v>4</v>
      </c>
      <c r="H438" s="166" t="s">
        <v>628</v>
      </c>
    </row>
    <row r="439" spans="2:7" ht="12" outlineLevel="1">
      <c r="B439" s="165"/>
      <c r="C439" s="170" t="s">
        <v>380</v>
      </c>
      <c r="E439" s="167"/>
      <c r="F439" s="168">
        <f>SUBTOTAL(9,F438:F438)</f>
        <v>3</v>
      </c>
      <c r="G439" s="168"/>
    </row>
    <row r="440" spans="1:8" ht="12" outlineLevel="2">
      <c r="A440" s="164">
        <v>14</v>
      </c>
      <c r="B440" s="165" t="s">
        <v>624</v>
      </c>
      <c r="C440" s="165" t="s">
        <v>1302</v>
      </c>
      <c r="D440" s="166" t="s">
        <v>286</v>
      </c>
      <c r="E440" s="167">
        <v>41560</v>
      </c>
      <c r="F440" s="168">
        <v>3</v>
      </c>
      <c r="G440" s="168">
        <v>4</v>
      </c>
      <c r="H440" s="166" t="s">
        <v>628</v>
      </c>
    </row>
    <row r="441" spans="2:7" ht="12" outlineLevel="1">
      <c r="B441" s="165"/>
      <c r="C441" s="170" t="s">
        <v>1303</v>
      </c>
      <c r="E441" s="167"/>
      <c r="F441" s="168">
        <f>SUBTOTAL(9,F440:F440)</f>
        <v>3</v>
      </c>
      <c r="G441" s="168"/>
    </row>
    <row r="442" spans="1:8" ht="12" outlineLevel="2">
      <c r="A442" s="164">
        <v>14</v>
      </c>
      <c r="B442" s="165" t="s">
        <v>624</v>
      </c>
      <c r="C442" s="165" t="s">
        <v>941</v>
      </c>
      <c r="D442" s="166" t="s">
        <v>286</v>
      </c>
      <c r="E442" s="167">
        <v>41560</v>
      </c>
      <c r="F442" s="168">
        <v>6</v>
      </c>
      <c r="G442" s="168">
        <v>1</v>
      </c>
      <c r="H442" s="166" t="s">
        <v>625</v>
      </c>
    </row>
    <row r="443" spans="1:8" ht="12" outlineLevel="2">
      <c r="A443" s="164">
        <v>14</v>
      </c>
      <c r="B443" s="165" t="s">
        <v>624</v>
      </c>
      <c r="C443" s="165" t="s">
        <v>941</v>
      </c>
      <c r="D443" s="166" t="s">
        <v>286</v>
      </c>
      <c r="E443" s="167">
        <v>41560</v>
      </c>
      <c r="F443" s="168">
        <v>4</v>
      </c>
      <c r="G443" s="168">
        <v>3</v>
      </c>
      <c r="H443" s="166" t="s">
        <v>627</v>
      </c>
    </row>
    <row r="444" spans="2:7" ht="12" outlineLevel="1">
      <c r="B444" s="165"/>
      <c r="C444" s="170" t="s">
        <v>943</v>
      </c>
      <c r="E444" s="167"/>
      <c r="F444" s="168">
        <f>SUBTOTAL(9,F442:F443)</f>
        <v>10</v>
      </c>
      <c r="G444" s="168"/>
    </row>
    <row r="445" spans="1:8" ht="12" outlineLevel="2">
      <c r="A445" s="164">
        <v>14</v>
      </c>
      <c r="B445" s="165" t="s">
        <v>624</v>
      </c>
      <c r="C445" s="165" t="s">
        <v>307</v>
      </c>
      <c r="D445" s="166" t="s">
        <v>286</v>
      </c>
      <c r="E445" s="167">
        <v>41560</v>
      </c>
      <c r="F445" s="168">
        <v>1</v>
      </c>
      <c r="G445" s="168">
        <v>6</v>
      </c>
      <c r="H445" s="166" t="s">
        <v>626</v>
      </c>
    </row>
    <row r="446" spans="2:7" ht="12" outlineLevel="1">
      <c r="B446" s="165"/>
      <c r="C446" s="170" t="s">
        <v>224</v>
      </c>
      <c r="E446" s="167"/>
      <c r="F446" s="168">
        <f>SUBTOTAL(9,F445:F445)</f>
        <v>1</v>
      </c>
      <c r="G446" s="168"/>
    </row>
    <row r="447" spans="1:8" ht="12" outlineLevel="2">
      <c r="A447" s="159">
        <v>14</v>
      </c>
      <c r="B447" s="160" t="s">
        <v>624</v>
      </c>
      <c r="C447" s="160" t="s">
        <v>277</v>
      </c>
      <c r="D447" s="160" t="s">
        <v>208</v>
      </c>
      <c r="E447" s="161">
        <v>41797</v>
      </c>
      <c r="F447" s="162">
        <v>2</v>
      </c>
      <c r="G447" s="162">
        <v>5</v>
      </c>
      <c r="H447" s="160" t="s">
        <v>630</v>
      </c>
    </row>
    <row r="448" spans="1:8" ht="12" outlineLevel="1">
      <c r="A448" s="159"/>
      <c r="B448" s="160"/>
      <c r="C448" s="169" t="s">
        <v>282</v>
      </c>
      <c r="D448" s="160"/>
      <c r="E448" s="161"/>
      <c r="F448" s="162">
        <f>SUBTOTAL(9,F447:F447)</f>
        <v>2</v>
      </c>
      <c r="G448" s="162"/>
      <c r="H448" s="160"/>
    </row>
    <row r="449" spans="1:8" ht="12" outlineLevel="2">
      <c r="A449" s="164">
        <v>14</v>
      </c>
      <c r="B449" s="165" t="s">
        <v>624</v>
      </c>
      <c r="C449" s="165" t="s">
        <v>106</v>
      </c>
      <c r="D449" s="166" t="s">
        <v>290</v>
      </c>
      <c r="E449" s="167">
        <v>41700</v>
      </c>
      <c r="F449" s="168">
        <v>1</v>
      </c>
      <c r="G449" s="168">
        <v>6</v>
      </c>
      <c r="H449" s="166" t="s">
        <v>626</v>
      </c>
    </row>
    <row r="450" spans="1:8" ht="12" outlineLevel="2">
      <c r="A450" s="159">
        <v>14</v>
      </c>
      <c r="B450" s="160" t="s">
        <v>624</v>
      </c>
      <c r="C450" s="160" t="s">
        <v>106</v>
      </c>
      <c r="D450" s="160" t="s">
        <v>208</v>
      </c>
      <c r="E450" s="161">
        <v>41797</v>
      </c>
      <c r="F450" s="162">
        <v>5</v>
      </c>
      <c r="G450" s="162">
        <v>2</v>
      </c>
      <c r="H450" s="160" t="s">
        <v>629</v>
      </c>
    </row>
    <row r="451" spans="1:8" ht="12" outlineLevel="1">
      <c r="A451" s="159"/>
      <c r="B451" s="160"/>
      <c r="C451" s="169" t="s">
        <v>107</v>
      </c>
      <c r="D451" s="160"/>
      <c r="E451" s="161"/>
      <c r="F451" s="162">
        <f>SUBTOTAL(9,F449:F450)</f>
        <v>6</v>
      </c>
      <c r="G451" s="162"/>
      <c r="H451" s="160"/>
    </row>
    <row r="452" spans="1:8" ht="12" outlineLevel="2">
      <c r="A452" s="164">
        <v>15</v>
      </c>
      <c r="B452" s="165" t="s">
        <v>631</v>
      </c>
      <c r="C452" s="165" t="s">
        <v>78</v>
      </c>
      <c r="D452" s="166" t="s">
        <v>290</v>
      </c>
      <c r="E452" s="167">
        <v>41700</v>
      </c>
      <c r="F452" s="168">
        <v>4</v>
      </c>
      <c r="G452" s="168">
        <v>3</v>
      </c>
      <c r="H452" s="166" t="s">
        <v>633</v>
      </c>
    </row>
    <row r="453" spans="2:7" ht="12" outlineLevel="1">
      <c r="B453" s="165"/>
      <c r="C453" s="170" t="s">
        <v>79</v>
      </c>
      <c r="E453" s="167"/>
      <c r="F453" s="168">
        <f>SUBTOTAL(9,F452:F452)</f>
        <v>4</v>
      </c>
      <c r="G453" s="168"/>
    </row>
    <row r="454" spans="1:8" ht="12" outlineLevel="2">
      <c r="A454" s="164">
        <v>15</v>
      </c>
      <c r="B454" s="165" t="s">
        <v>631</v>
      </c>
      <c r="C454" s="165" t="s">
        <v>1247</v>
      </c>
      <c r="D454" s="166" t="s">
        <v>290</v>
      </c>
      <c r="E454" s="167">
        <v>41700</v>
      </c>
      <c r="F454" s="168">
        <v>3</v>
      </c>
      <c r="G454" s="168">
        <v>4</v>
      </c>
      <c r="H454" s="166" t="s">
        <v>637</v>
      </c>
    </row>
    <row r="455" spans="2:7" ht="12" outlineLevel="1">
      <c r="B455" s="165"/>
      <c r="C455" s="170" t="s">
        <v>1248</v>
      </c>
      <c r="E455" s="167"/>
      <c r="F455" s="168">
        <f>SUBTOTAL(9,F454:F454)</f>
        <v>3</v>
      </c>
      <c r="G455" s="168"/>
    </row>
    <row r="456" spans="1:8" ht="12" outlineLevel="2">
      <c r="A456" s="159">
        <v>15</v>
      </c>
      <c r="B456" s="160" t="s">
        <v>631</v>
      </c>
      <c r="C456" s="160" t="s">
        <v>334</v>
      </c>
      <c r="D456" s="160" t="s">
        <v>208</v>
      </c>
      <c r="E456" s="161">
        <v>41797</v>
      </c>
      <c r="F456" s="162">
        <v>3</v>
      </c>
      <c r="G456" s="162">
        <v>4</v>
      </c>
      <c r="H456" s="160" t="s">
        <v>637</v>
      </c>
    </row>
    <row r="457" spans="1:8" ht="12" outlineLevel="1">
      <c r="A457" s="159"/>
      <c r="B457" s="160"/>
      <c r="C457" s="169" t="s">
        <v>335</v>
      </c>
      <c r="D457" s="160"/>
      <c r="E457" s="161"/>
      <c r="F457" s="162">
        <f>SUBTOTAL(9,F456:F456)</f>
        <v>3</v>
      </c>
      <c r="G457" s="162"/>
      <c r="H457" s="160"/>
    </row>
    <row r="458" spans="1:8" ht="12" outlineLevel="2">
      <c r="A458" s="164">
        <v>15</v>
      </c>
      <c r="B458" s="165" t="s">
        <v>631</v>
      </c>
      <c r="C458" s="165" t="s">
        <v>76</v>
      </c>
      <c r="D458" s="166" t="s">
        <v>286</v>
      </c>
      <c r="E458" s="167">
        <v>41560</v>
      </c>
      <c r="F458" s="168">
        <v>4</v>
      </c>
      <c r="G458" s="168">
        <v>3</v>
      </c>
      <c r="H458" s="166" t="s">
        <v>633</v>
      </c>
    </row>
    <row r="459" spans="1:8" ht="12" outlineLevel="2">
      <c r="A459" s="159">
        <v>15</v>
      </c>
      <c r="B459" s="160" t="s">
        <v>631</v>
      </c>
      <c r="C459" s="160" t="s">
        <v>76</v>
      </c>
      <c r="D459" s="160" t="s">
        <v>208</v>
      </c>
      <c r="E459" s="161">
        <v>41797</v>
      </c>
      <c r="F459" s="162">
        <v>6</v>
      </c>
      <c r="G459" s="162">
        <v>1</v>
      </c>
      <c r="H459" s="160" t="s">
        <v>636</v>
      </c>
    </row>
    <row r="460" spans="1:8" s="187" customFormat="1" ht="12" outlineLevel="1">
      <c r="A460" s="177"/>
      <c r="B460" s="178"/>
      <c r="C460" s="178" t="s">
        <v>77</v>
      </c>
      <c r="D460" s="181" t="s">
        <v>834</v>
      </c>
      <c r="E460" s="182"/>
      <c r="F460" s="179">
        <f>SUBTOTAL(9,F458:F459)</f>
        <v>10</v>
      </c>
      <c r="G460" s="179"/>
      <c r="H460" s="178"/>
    </row>
    <row r="461" spans="1:8" ht="12" outlineLevel="2">
      <c r="A461" s="164">
        <v>15</v>
      </c>
      <c r="B461" s="165" t="s">
        <v>631</v>
      </c>
      <c r="C461" s="165" t="s">
        <v>390</v>
      </c>
      <c r="D461" s="166" t="s">
        <v>286</v>
      </c>
      <c r="E461" s="167">
        <v>41560</v>
      </c>
      <c r="F461" s="168">
        <v>2</v>
      </c>
      <c r="G461" s="168">
        <v>5</v>
      </c>
      <c r="H461" s="166" t="s">
        <v>635</v>
      </c>
    </row>
    <row r="462" spans="2:7" ht="12" outlineLevel="1">
      <c r="B462" s="165"/>
      <c r="C462" s="170" t="s">
        <v>391</v>
      </c>
      <c r="E462" s="167"/>
      <c r="F462" s="168">
        <f>SUBTOTAL(9,F461:F461)</f>
        <v>2</v>
      </c>
      <c r="G462" s="168"/>
    </row>
    <row r="463" spans="1:8" ht="12" outlineLevel="2">
      <c r="A463" s="164">
        <v>15</v>
      </c>
      <c r="B463" s="165" t="s">
        <v>631</v>
      </c>
      <c r="C463" s="165" t="s">
        <v>18</v>
      </c>
      <c r="D463" s="166" t="s">
        <v>286</v>
      </c>
      <c r="E463" s="167">
        <v>41560</v>
      </c>
      <c r="F463" s="168">
        <v>1</v>
      </c>
      <c r="G463" s="168">
        <v>6</v>
      </c>
      <c r="H463" s="166" t="s">
        <v>634</v>
      </c>
    </row>
    <row r="464" spans="2:7" ht="12" outlineLevel="1">
      <c r="B464" s="165"/>
      <c r="C464" s="170" t="s">
        <v>426</v>
      </c>
      <c r="E464" s="167"/>
      <c r="F464" s="168">
        <f>SUBTOTAL(9,F463:F463)</f>
        <v>1</v>
      </c>
      <c r="G464" s="168"/>
    </row>
    <row r="465" spans="1:8" ht="12" outlineLevel="2">
      <c r="A465" s="159">
        <v>15</v>
      </c>
      <c r="B465" s="160" t="s">
        <v>631</v>
      </c>
      <c r="C465" s="160" t="s">
        <v>1468</v>
      </c>
      <c r="D465" s="160" t="s">
        <v>208</v>
      </c>
      <c r="E465" s="161">
        <v>41797</v>
      </c>
      <c r="F465" s="162">
        <v>4</v>
      </c>
      <c r="G465" s="162">
        <v>3</v>
      </c>
      <c r="H465" s="160" t="s">
        <v>633</v>
      </c>
    </row>
    <row r="466" spans="1:8" ht="12" outlineLevel="1">
      <c r="A466" s="159"/>
      <c r="B466" s="160"/>
      <c r="C466" s="169" t="s">
        <v>1470</v>
      </c>
      <c r="D466" s="160"/>
      <c r="E466" s="161"/>
      <c r="F466" s="162">
        <f>SUBTOTAL(9,F465:F465)</f>
        <v>4</v>
      </c>
      <c r="G466" s="162"/>
      <c r="H466" s="160"/>
    </row>
    <row r="467" spans="1:8" ht="12" outlineLevel="2">
      <c r="A467" s="159">
        <v>15</v>
      </c>
      <c r="B467" s="160" t="s">
        <v>631</v>
      </c>
      <c r="C467" s="160" t="s">
        <v>66</v>
      </c>
      <c r="D467" s="160" t="s">
        <v>208</v>
      </c>
      <c r="E467" s="161">
        <v>41797</v>
      </c>
      <c r="F467" s="162">
        <v>5</v>
      </c>
      <c r="G467" s="162">
        <v>2</v>
      </c>
      <c r="H467" s="160" t="s">
        <v>632</v>
      </c>
    </row>
    <row r="468" spans="1:8" ht="12" outlineLevel="1">
      <c r="A468" s="159"/>
      <c r="B468" s="160"/>
      <c r="C468" s="169" t="s">
        <v>67</v>
      </c>
      <c r="D468" s="160"/>
      <c r="E468" s="161"/>
      <c r="F468" s="162">
        <f>SUBTOTAL(9,F467:F467)</f>
        <v>5</v>
      </c>
      <c r="G468" s="162"/>
      <c r="H468" s="160"/>
    </row>
    <row r="469" spans="1:8" ht="12" outlineLevel="2">
      <c r="A469" s="164">
        <v>15</v>
      </c>
      <c r="B469" s="165" t="s">
        <v>631</v>
      </c>
      <c r="C469" s="165" t="s">
        <v>1052</v>
      </c>
      <c r="D469" s="166" t="s">
        <v>290</v>
      </c>
      <c r="E469" s="167">
        <v>41700</v>
      </c>
      <c r="F469" s="168">
        <v>6</v>
      </c>
      <c r="G469" s="168">
        <v>1</v>
      </c>
      <c r="H469" s="166" t="s">
        <v>636</v>
      </c>
    </row>
    <row r="470" spans="2:7" ht="12" outlineLevel="1">
      <c r="B470" s="165"/>
      <c r="C470" s="170" t="s">
        <v>1053</v>
      </c>
      <c r="E470" s="167"/>
      <c r="F470" s="168">
        <f>SUBTOTAL(9,F469:F469)</f>
        <v>6</v>
      </c>
      <c r="G470" s="168"/>
    </row>
    <row r="471" spans="1:8" ht="12" outlineLevel="2">
      <c r="A471" s="159">
        <v>15</v>
      </c>
      <c r="B471" s="160" t="s">
        <v>631</v>
      </c>
      <c r="C471" s="160" t="s">
        <v>104</v>
      </c>
      <c r="D471" s="160" t="s">
        <v>208</v>
      </c>
      <c r="E471" s="161">
        <v>41797</v>
      </c>
      <c r="F471" s="162">
        <v>1</v>
      </c>
      <c r="G471" s="162">
        <v>6</v>
      </c>
      <c r="H471" s="160" t="s">
        <v>634</v>
      </c>
    </row>
    <row r="472" spans="1:8" ht="12" outlineLevel="1">
      <c r="A472" s="159"/>
      <c r="B472" s="160"/>
      <c r="C472" s="169" t="s">
        <v>105</v>
      </c>
      <c r="D472" s="160"/>
      <c r="E472" s="161"/>
      <c r="F472" s="162">
        <f>SUBTOTAL(9,F471:F471)</f>
        <v>1</v>
      </c>
      <c r="G472" s="162"/>
      <c r="H472" s="160"/>
    </row>
    <row r="473" spans="1:8" ht="12" outlineLevel="2">
      <c r="A473" s="164">
        <v>15</v>
      </c>
      <c r="B473" s="165" t="s">
        <v>631</v>
      </c>
      <c r="C473" s="165" t="s">
        <v>21</v>
      </c>
      <c r="D473" s="166" t="s">
        <v>286</v>
      </c>
      <c r="E473" s="167">
        <v>41560</v>
      </c>
      <c r="F473" s="168">
        <v>3</v>
      </c>
      <c r="G473" s="168">
        <v>4</v>
      </c>
      <c r="H473" s="166" t="s">
        <v>637</v>
      </c>
    </row>
    <row r="474" spans="2:7" ht="12" outlineLevel="1">
      <c r="B474" s="165"/>
      <c r="C474" s="170" t="s">
        <v>22</v>
      </c>
      <c r="E474" s="167"/>
      <c r="F474" s="168">
        <f>SUBTOTAL(9,F473:F473)</f>
        <v>3</v>
      </c>
      <c r="G474" s="168"/>
    </row>
    <row r="475" spans="1:8" ht="12" outlineLevel="2">
      <c r="A475" s="164">
        <v>15</v>
      </c>
      <c r="B475" s="165" t="s">
        <v>631</v>
      </c>
      <c r="C475" s="165" t="s">
        <v>121</v>
      </c>
      <c r="D475" s="166" t="s">
        <v>290</v>
      </c>
      <c r="E475" s="167">
        <v>41700</v>
      </c>
      <c r="F475" s="168">
        <v>5</v>
      </c>
      <c r="G475" s="168">
        <v>2</v>
      </c>
      <c r="H475" s="166" t="s">
        <v>632</v>
      </c>
    </row>
    <row r="476" spans="1:8" ht="12" outlineLevel="2">
      <c r="A476" s="164">
        <v>15</v>
      </c>
      <c r="B476" s="165" t="s">
        <v>631</v>
      </c>
      <c r="C476" s="165" t="s">
        <v>121</v>
      </c>
      <c r="D476" s="166" t="s">
        <v>290</v>
      </c>
      <c r="E476" s="167">
        <v>41700</v>
      </c>
      <c r="F476" s="168">
        <v>2</v>
      </c>
      <c r="G476" s="168">
        <v>5</v>
      </c>
      <c r="H476" s="166" t="s">
        <v>635</v>
      </c>
    </row>
    <row r="477" spans="2:7" ht="12" outlineLevel="1">
      <c r="B477" s="165"/>
      <c r="C477" s="170" t="s">
        <v>122</v>
      </c>
      <c r="E477" s="167"/>
      <c r="F477" s="168">
        <f>SUBTOTAL(9,F475:F476)</f>
        <v>7</v>
      </c>
      <c r="G477" s="168"/>
    </row>
    <row r="478" spans="1:8" ht="12" outlineLevel="2">
      <c r="A478" s="164">
        <v>15</v>
      </c>
      <c r="B478" s="165" t="s">
        <v>631</v>
      </c>
      <c r="C478" s="165" t="s">
        <v>60</v>
      </c>
      <c r="D478" s="166" t="s">
        <v>290</v>
      </c>
      <c r="E478" s="167">
        <v>41700</v>
      </c>
      <c r="F478" s="168">
        <v>1</v>
      </c>
      <c r="G478" s="168">
        <v>6</v>
      </c>
      <c r="H478" s="166" t="s">
        <v>634</v>
      </c>
    </row>
    <row r="479" spans="2:7" ht="12" outlineLevel="1">
      <c r="B479" s="165"/>
      <c r="C479" s="170" t="s">
        <v>68</v>
      </c>
      <c r="E479" s="167"/>
      <c r="F479" s="168">
        <f>SUBTOTAL(9,F478:F478)</f>
        <v>1</v>
      </c>
      <c r="G479" s="168"/>
    </row>
    <row r="480" spans="1:8" ht="12" outlineLevel="2">
      <c r="A480" s="159">
        <v>15</v>
      </c>
      <c r="B480" s="160" t="s">
        <v>631</v>
      </c>
      <c r="C480" s="160" t="s">
        <v>47</v>
      </c>
      <c r="D480" s="160" t="s">
        <v>208</v>
      </c>
      <c r="E480" s="161">
        <v>41797</v>
      </c>
      <c r="F480" s="162">
        <v>2</v>
      </c>
      <c r="G480" s="162">
        <v>5</v>
      </c>
      <c r="H480" s="160" t="s">
        <v>635</v>
      </c>
    </row>
    <row r="481" spans="1:8" ht="12" outlineLevel="1">
      <c r="A481" s="159"/>
      <c r="B481" s="160"/>
      <c r="C481" s="169" t="s">
        <v>48</v>
      </c>
      <c r="D481" s="160"/>
      <c r="E481" s="161"/>
      <c r="F481" s="162">
        <f>SUBTOTAL(9,F480:F480)</f>
        <v>2</v>
      </c>
      <c r="G481" s="162"/>
      <c r="H481" s="160"/>
    </row>
    <row r="482" spans="1:8" ht="12" outlineLevel="2">
      <c r="A482" s="164">
        <v>15</v>
      </c>
      <c r="B482" s="165" t="s">
        <v>631</v>
      </c>
      <c r="C482" s="165" t="s">
        <v>307</v>
      </c>
      <c r="D482" s="166" t="s">
        <v>286</v>
      </c>
      <c r="E482" s="167">
        <v>41560</v>
      </c>
      <c r="F482" s="168">
        <v>5</v>
      </c>
      <c r="G482" s="168">
        <v>2</v>
      </c>
      <c r="H482" s="166" t="s">
        <v>632</v>
      </c>
    </row>
    <row r="483" spans="2:7" ht="12" outlineLevel="1">
      <c r="B483" s="165"/>
      <c r="C483" s="170" t="s">
        <v>224</v>
      </c>
      <c r="E483" s="167"/>
      <c r="F483" s="168">
        <f>SUBTOTAL(9,F482:F482)</f>
        <v>5</v>
      </c>
      <c r="G483" s="168"/>
    </row>
    <row r="484" spans="1:8" ht="12" outlineLevel="2">
      <c r="A484" s="164">
        <v>15</v>
      </c>
      <c r="B484" s="165" t="s">
        <v>631</v>
      </c>
      <c r="C484" s="165" t="s">
        <v>227</v>
      </c>
      <c r="D484" s="166" t="s">
        <v>286</v>
      </c>
      <c r="E484" s="167">
        <v>41560</v>
      </c>
      <c r="F484" s="168">
        <v>6</v>
      </c>
      <c r="G484" s="168">
        <v>1</v>
      </c>
      <c r="H484" s="166" t="s">
        <v>636</v>
      </c>
    </row>
    <row r="485" spans="2:7" ht="12" outlineLevel="1">
      <c r="B485" s="165"/>
      <c r="C485" s="170" t="s">
        <v>228</v>
      </c>
      <c r="E485" s="167"/>
      <c r="F485" s="168">
        <f>SUBTOTAL(9,F484:F484)</f>
        <v>6</v>
      </c>
      <c r="G485" s="168"/>
    </row>
    <row r="486" spans="1:8" ht="12" outlineLevel="2">
      <c r="A486" s="164">
        <v>16</v>
      </c>
      <c r="B486" s="165" t="s">
        <v>638</v>
      </c>
      <c r="C486" s="165" t="s">
        <v>402</v>
      </c>
      <c r="D486" s="166" t="s">
        <v>290</v>
      </c>
      <c r="E486" s="167">
        <v>41700</v>
      </c>
      <c r="F486" s="168">
        <v>5</v>
      </c>
      <c r="G486" s="168">
        <v>2</v>
      </c>
      <c r="H486" s="166" t="s">
        <v>641</v>
      </c>
    </row>
    <row r="487" spans="2:7" ht="12" outlineLevel="1">
      <c r="B487" s="165"/>
      <c r="C487" s="170" t="s">
        <v>403</v>
      </c>
      <c r="E487" s="167"/>
      <c r="F487" s="168">
        <f>SUBTOTAL(9,F486:F486)</f>
        <v>5</v>
      </c>
      <c r="G487" s="168"/>
    </row>
    <row r="488" spans="1:8" ht="12" outlineLevel="2">
      <c r="A488" s="164">
        <v>16</v>
      </c>
      <c r="B488" s="165" t="s">
        <v>638</v>
      </c>
      <c r="C488" s="165" t="s">
        <v>61</v>
      </c>
      <c r="D488" s="166" t="s">
        <v>290</v>
      </c>
      <c r="E488" s="167">
        <v>41700</v>
      </c>
      <c r="F488" s="168">
        <v>2</v>
      </c>
      <c r="G488" s="168">
        <v>5</v>
      </c>
      <c r="H488" s="166" t="s">
        <v>644</v>
      </c>
    </row>
    <row r="489" spans="2:7" ht="12" outlineLevel="1">
      <c r="B489" s="165"/>
      <c r="C489" s="170" t="s">
        <v>62</v>
      </c>
      <c r="E489" s="167"/>
      <c r="F489" s="168">
        <f>SUBTOTAL(9,F488:F488)</f>
        <v>2</v>
      </c>
      <c r="G489" s="168"/>
    </row>
    <row r="490" spans="1:8" ht="12" outlineLevel="2">
      <c r="A490" s="164">
        <v>16</v>
      </c>
      <c r="B490" s="165" t="s">
        <v>638</v>
      </c>
      <c r="C490" s="165" t="s">
        <v>254</v>
      </c>
      <c r="D490" s="166" t="s">
        <v>290</v>
      </c>
      <c r="E490" s="167">
        <v>41700</v>
      </c>
      <c r="F490" s="168">
        <v>6</v>
      </c>
      <c r="G490" s="168">
        <v>1</v>
      </c>
      <c r="H490" s="166" t="s">
        <v>642</v>
      </c>
    </row>
    <row r="491" spans="1:8" ht="12" outlineLevel="2">
      <c r="A491" s="164">
        <v>16</v>
      </c>
      <c r="B491" s="165" t="s">
        <v>638</v>
      </c>
      <c r="C491" s="165" t="s">
        <v>254</v>
      </c>
      <c r="D491" s="166" t="s">
        <v>286</v>
      </c>
      <c r="E491" s="167">
        <v>41560</v>
      </c>
      <c r="F491" s="168">
        <v>1</v>
      </c>
      <c r="G491" s="168">
        <v>6</v>
      </c>
      <c r="H491" s="166" t="s">
        <v>643</v>
      </c>
    </row>
    <row r="492" spans="2:7" ht="12" outlineLevel="1">
      <c r="B492" s="165"/>
      <c r="C492" s="170" t="s">
        <v>255</v>
      </c>
      <c r="E492" s="167"/>
      <c r="F492" s="168">
        <f>SUBTOTAL(9,F490:F491)</f>
        <v>7</v>
      </c>
      <c r="G492" s="168"/>
    </row>
    <row r="493" spans="1:8" ht="12" outlineLevel="2">
      <c r="A493" s="164">
        <v>16</v>
      </c>
      <c r="B493" s="165" t="s">
        <v>638</v>
      </c>
      <c r="C493" s="165" t="s">
        <v>951</v>
      </c>
      <c r="D493" s="166" t="s">
        <v>290</v>
      </c>
      <c r="E493" s="167">
        <v>41700</v>
      </c>
      <c r="F493" s="168">
        <v>3</v>
      </c>
      <c r="G493" s="168">
        <v>4</v>
      </c>
      <c r="H493" s="166" t="s">
        <v>639</v>
      </c>
    </row>
    <row r="494" spans="2:7" ht="12" outlineLevel="1">
      <c r="B494" s="165"/>
      <c r="C494" s="170" t="s">
        <v>953</v>
      </c>
      <c r="E494" s="167"/>
      <c r="F494" s="168">
        <f>SUBTOTAL(9,F493:F493)</f>
        <v>3</v>
      </c>
      <c r="G494" s="168"/>
    </row>
    <row r="495" spans="1:8" ht="12" outlineLevel="2">
      <c r="A495" s="164">
        <v>16</v>
      </c>
      <c r="B495" s="165" t="s">
        <v>638</v>
      </c>
      <c r="C495" s="165" t="s">
        <v>76</v>
      </c>
      <c r="D495" s="166" t="s">
        <v>290</v>
      </c>
      <c r="E495" s="167">
        <v>41700</v>
      </c>
      <c r="F495" s="168">
        <v>1</v>
      </c>
      <c r="G495" s="168">
        <v>6</v>
      </c>
      <c r="H495" s="166" t="s">
        <v>643</v>
      </c>
    </row>
    <row r="496" spans="2:7" ht="12" outlineLevel="1">
      <c r="B496" s="165"/>
      <c r="C496" s="170" t="s">
        <v>77</v>
      </c>
      <c r="E496" s="167"/>
      <c r="F496" s="168">
        <f>SUBTOTAL(9,F495:F495)</f>
        <v>1</v>
      </c>
      <c r="G496" s="168"/>
    </row>
    <row r="497" spans="1:8" ht="12" outlineLevel="2">
      <c r="A497" s="164">
        <v>16</v>
      </c>
      <c r="B497" s="165" t="s">
        <v>638</v>
      </c>
      <c r="C497" s="165" t="s">
        <v>1050</v>
      </c>
      <c r="D497" s="166" t="s">
        <v>286</v>
      </c>
      <c r="E497" s="167">
        <v>41560</v>
      </c>
      <c r="F497" s="168">
        <v>6</v>
      </c>
      <c r="G497" s="168">
        <v>1</v>
      </c>
      <c r="H497" s="166" t="s">
        <v>642</v>
      </c>
    </row>
    <row r="498" spans="2:7" ht="12" outlineLevel="1">
      <c r="B498" s="165"/>
      <c r="C498" s="170" t="s">
        <v>1051</v>
      </c>
      <c r="E498" s="167"/>
      <c r="F498" s="168">
        <f>SUBTOTAL(9,F497:F497)</f>
        <v>6</v>
      </c>
      <c r="G498" s="168"/>
    </row>
    <row r="499" spans="1:8" ht="12" outlineLevel="2">
      <c r="A499" s="164">
        <v>16</v>
      </c>
      <c r="B499" s="165" t="s">
        <v>638</v>
      </c>
      <c r="C499" s="165" t="s">
        <v>19</v>
      </c>
      <c r="D499" s="166" t="s">
        <v>290</v>
      </c>
      <c r="E499" s="167">
        <v>41700</v>
      </c>
      <c r="F499" s="168">
        <v>4</v>
      </c>
      <c r="G499" s="168">
        <v>3</v>
      </c>
      <c r="H499" s="166" t="s">
        <v>640</v>
      </c>
    </row>
    <row r="500" spans="2:7" ht="12" outlineLevel="1">
      <c r="B500" s="165"/>
      <c r="C500" s="170" t="s">
        <v>20</v>
      </c>
      <c r="E500" s="167"/>
      <c r="F500" s="168">
        <f>SUBTOTAL(9,F499:F499)</f>
        <v>4</v>
      </c>
      <c r="G500" s="168"/>
    </row>
    <row r="501" spans="1:8" ht="12" outlineLevel="2">
      <c r="A501" s="164">
        <v>16</v>
      </c>
      <c r="B501" s="165" t="s">
        <v>638</v>
      </c>
      <c r="C501" s="165" t="s">
        <v>158</v>
      </c>
      <c r="D501" s="166" t="s">
        <v>286</v>
      </c>
      <c r="E501" s="167">
        <v>41560</v>
      </c>
      <c r="F501" s="168">
        <v>2</v>
      </c>
      <c r="G501" s="168">
        <v>5</v>
      </c>
      <c r="H501" s="166" t="s">
        <v>644</v>
      </c>
    </row>
    <row r="502" spans="1:8" ht="12" outlineLevel="2">
      <c r="A502" s="159">
        <v>16</v>
      </c>
      <c r="B502" s="160" t="s">
        <v>638</v>
      </c>
      <c r="C502" s="160" t="s">
        <v>158</v>
      </c>
      <c r="D502" s="160" t="s">
        <v>208</v>
      </c>
      <c r="E502" s="161">
        <v>41797</v>
      </c>
      <c r="F502" s="162">
        <v>6</v>
      </c>
      <c r="G502" s="162">
        <v>1</v>
      </c>
      <c r="H502" s="160" t="s">
        <v>642</v>
      </c>
    </row>
    <row r="503" spans="1:8" ht="12" outlineLevel="2">
      <c r="A503" s="159">
        <v>16</v>
      </c>
      <c r="B503" s="160" t="s">
        <v>638</v>
      </c>
      <c r="C503" s="160" t="s">
        <v>158</v>
      </c>
      <c r="D503" s="160" t="s">
        <v>208</v>
      </c>
      <c r="E503" s="161">
        <v>41797</v>
      </c>
      <c r="F503" s="162">
        <v>1</v>
      </c>
      <c r="G503" s="162">
        <v>6</v>
      </c>
      <c r="H503" s="160" t="s">
        <v>643</v>
      </c>
    </row>
    <row r="504" spans="1:8" ht="12" outlineLevel="2">
      <c r="A504" s="159">
        <v>16</v>
      </c>
      <c r="B504" s="160" t="s">
        <v>638</v>
      </c>
      <c r="C504" s="160" t="s">
        <v>158</v>
      </c>
      <c r="D504" s="160" t="s">
        <v>242</v>
      </c>
      <c r="E504" s="161">
        <v>41811</v>
      </c>
      <c r="F504" s="162">
        <v>4</v>
      </c>
      <c r="G504" s="162">
        <v>3</v>
      </c>
      <c r="H504" s="160" t="s">
        <v>640</v>
      </c>
    </row>
    <row r="505" spans="1:8" ht="12" outlineLevel="1">
      <c r="A505" s="159"/>
      <c r="B505" s="160"/>
      <c r="C505" s="169" t="s">
        <v>160</v>
      </c>
      <c r="D505" s="160"/>
      <c r="E505" s="161"/>
      <c r="F505" s="162">
        <f>SUBTOTAL(9,F501:F504)</f>
        <v>13</v>
      </c>
      <c r="G505" s="162"/>
      <c r="H505" s="160"/>
    </row>
    <row r="506" spans="1:8" ht="12" outlineLevel="2">
      <c r="A506" s="164">
        <v>16</v>
      </c>
      <c r="B506" s="165" t="s">
        <v>638</v>
      </c>
      <c r="C506" s="165" t="s">
        <v>378</v>
      </c>
      <c r="D506" s="166" t="s">
        <v>286</v>
      </c>
      <c r="E506" s="167">
        <v>41560</v>
      </c>
      <c r="F506" s="168">
        <v>3</v>
      </c>
      <c r="G506" s="168">
        <v>4</v>
      </c>
      <c r="H506" s="166" t="s">
        <v>639</v>
      </c>
    </row>
    <row r="507" spans="2:7" ht="12" outlineLevel="1">
      <c r="B507" s="165"/>
      <c r="C507" s="170" t="s">
        <v>380</v>
      </c>
      <c r="E507" s="167"/>
      <c r="F507" s="168">
        <f>SUBTOTAL(9,F506:F506)</f>
        <v>3</v>
      </c>
      <c r="G507" s="168"/>
    </row>
    <row r="508" spans="1:8" ht="12" outlineLevel="2">
      <c r="A508" s="159">
        <v>16</v>
      </c>
      <c r="B508" s="160" t="s">
        <v>638</v>
      </c>
      <c r="C508" s="160" t="s">
        <v>93</v>
      </c>
      <c r="D508" s="160" t="s">
        <v>208</v>
      </c>
      <c r="E508" s="161">
        <v>41797</v>
      </c>
      <c r="F508" s="162">
        <v>4</v>
      </c>
      <c r="G508" s="162">
        <v>3</v>
      </c>
      <c r="H508" s="160" t="s">
        <v>640</v>
      </c>
    </row>
    <row r="509" spans="1:8" ht="12" outlineLevel="2">
      <c r="A509" s="159">
        <v>16</v>
      </c>
      <c r="B509" s="160" t="s">
        <v>638</v>
      </c>
      <c r="C509" s="160" t="s">
        <v>93</v>
      </c>
      <c r="D509" s="160" t="s">
        <v>208</v>
      </c>
      <c r="E509" s="161">
        <v>41797</v>
      </c>
      <c r="F509" s="162">
        <v>2</v>
      </c>
      <c r="G509" s="162">
        <v>5</v>
      </c>
      <c r="H509" s="160" t="s">
        <v>644</v>
      </c>
    </row>
    <row r="510" spans="1:8" ht="12" outlineLevel="1">
      <c r="A510" s="159"/>
      <c r="B510" s="160"/>
      <c r="C510" s="169" t="s">
        <v>94</v>
      </c>
      <c r="D510" s="160"/>
      <c r="E510" s="161"/>
      <c r="F510" s="162">
        <f>SUBTOTAL(9,F508:F509)</f>
        <v>6</v>
      </c>
      <c r="G510" s="162"/>
      <c r="H510" s="160"/>
    </row>
    <row r="511" spans="1:8" ht="12" outlineLevel="2">
      <c r="A511" s="164">
        <v>16</v>
      </c>
      <c r="B511" s="165" t="s">
        <v>638</v>
      </c>
      <c r="C511" s="165" t="s">
        <v>225</v>
      </c>
      <c r="D511" s="166" t="s">
        <v>286</v>
      </c>
      <c r="E511" s="167">
        <v>41560</v>
      </c>
      <c r="F511" s="168">
        <v>5</v>
      </c>
      <c r="G511" s="168">
        <v>2</v>
      </c>
      <c r="H511" s="166" t="s">
        <v>641</v>
      </c>
    </row>
    <row r="512" spans="2:7" ht="12" outlineLevel="1">
      <c r="B512" s="165"/>
      <c r="C512" s="170" t="s">
        <v>226</v>
      </c>
      <c r="E512" s="167"/>
      <c r="F512" s="168">
        <f>SUBTOTAL(9,F511:F511)</f>
        <v>5</v>
      </c>
      <c r="G512" s="168"/>
    </row>
    <row r="513" spans="1:8" ht="12" outlineLevel="2">
      <c r="A513" s="164">
        <v>16</v>
      </c>
      <c r="B513" s="165" t="s">
        <v>638</v>
      </c>
      <c r="C513" s="165" t="s">
        <v>277</v>
      </c>
      <c r="D513" s="166" t="s">
        <v>286</v>
      </c>
      <c r="E513" s="167">
        <v>41560</v>
      </c>
      <c r="F513" s="168">
        <v>4</v>
      </c>
      <c r="G513" s="168">
        <v>3</v>
      </c>
      <c r="H513" s="166" t="s">
        <v>640</v>
      </c>
    </row>
    <row r="514" spans="1:8" ht="12" outlineLevel="2">
      <c r="A514" s="159">
        <v>16</v>
      </c>
      <c r="B514" s="160" t="s">
        <v>638</v>
      </c>
      <c r="C514" s="160" t="s">
        <v>277</v>
      </c>
      <c r="D514" s="160" t="s">
        <v>208</v>
      </c>
      <c r="E514" s="161">
        <v>41797</v>
      </c>
      <c r="F514" s="162">
        <v>5</v>
      </c>
      <c r="G514" s="162">
        <v>2</v>
      </c>
      <c r="H514" s="160" t="s">
        <v>641</v>
      </c>
    </row>
    <row r="515" spans="1:8" ht="12" outlineLevel="2">
      <c r="A515" s="159">
        <v>16</v>
      </c>
      <c r="B515" s="160" t="s">
        <v>638</v>
      </c>
      <c r="C515" s="160" t="s">
        <v>277</v>
      </c>
      <c r="D515" s="160" t="s">
        <v>242</v>
      </c>
      <c r="E515" s="161">
        <v>41811</v>
      </c>
      <c r="F515" s="162">
        <v>6</v>
      </c>
      <c r="G515" s="162">
        <v>1</v>
      </c>
      <c r="H515" s="160" t="s">
        <v>642</v>
      </c>
    </row>
    <row r="516" spans="1:8" s="187" customFormat="1" ht="12" outlineLevel="1">
      <c r="A516" s="177"/>
      <c r="B516" s="178"/>
      <c r="C516" s="178" t="s">
        <v>282</v>
      </c>
      <c r="D516" s="181" t="s">
        <v>834</v>
      </c>
      <c r="E516" s="182"/>
      <c r="F516" s="179">
        <f>SUBTOTAL(9,F513:F515)</f>
        <v>15</v>
      </c>
      <c r="G516" s="179"/>
      <c r="H516" s="178"/>
    </row>
    <row r="517" spans="1:8" ht="12" outlineLevel="2">
      <c r="A517" s="159">
        <v>16</v>
      </c>
      <c r="B517" s="160" t="s">
        <v>638</v>
      </c>
      <c r="C517" s="160" t="s">
        <v>128</v>
      </c>
      <c r="D517" s="160" t="s">
        <v>208</v>
      </c>
      <c r="E517" s="161">
        <v>41797</v>
      </c>
      <c r="F517" s="162">
        <v>3</v>
      </c>
      <c r="G517" s="162">
        <v>4</v>
      </c>
      <c r="H517" s="160" t="s">
        <v>639</v>
      </c>
    </row>
    <row r="518" spans="1:8" ht="12" outlineLevel="1">
      <c r="A518" s="159"/>
      <c r="B518" s="160"/>
      <c r="C518" s="169" t="s">
        <v>129</v>
      </c>
      <c r="D518" s="160"/>
      <c r="E518" s="161"/>
      <c r="F518" s="162">
        <f>SUBTOTAL(9,F517:F517)</f>
        <v>3</v>
      </c>
      <c r="G518" s="162"/>
      <c r="H518" s="160"/>
    </row>
    <row r="519" spans="1:8" ht="12" outlineLevel="2">
      <c r="A519" s="164">
        <v>17</v>
      </c>
      <c r="B519" s="165" t="s">
        <v>645</v>
      </c>
      <c r="C519" s="165" t="s">
        <v>1304</v>
      </c>
      <c r="D519" s="166" t="s">
        <v>286</v>
      </c>
      <c r="E519" s="167">
        <v>41560</v>
      </c>
      <c r="F519" s="168">
        <v>2</v>
      </c>
      <c r="G519" s="168">
        <v>5</v>
      </c>
      <c r="H519" s="166" t="s">
        <v>647</v>
      </c>
    </row>
    <row r="520" spans="2:7" ht="12" outlineLevel="1">
      <c r="B520" s="165"/>
      <c r="C520" s="170" t="s">
        <v>1305</v>
      </c>
      <c r="E520" s="167"/>
      <c r="F520" s="168">
        <f>SUBTOTAL(9,F519:F519)</f>
        <v>2</v>
      </c>
      <c r="G520" s="168"/>
    </row>
    <row r="521" spans="1:8" ht="12" outlineLevel="2">
      <c r="A521" s="164">
        <v>17</v>
      </c>
      <c r="B521" s="165" t="s">
        <v>645</v>
      </c>
      <c r="C521" s="165" t="s">
        <v>35</v>
      </c>
      <c r="D521" s="166" t="s">
        <v>290</v>
      </c>
      <c r="E521" s="167">
        <v>41700</v>
      </c>
      <c r="F521" s="168">
        <v>1</v>
      </c>
      <c r="G521" s="168">
        <v>6</v>
      </c>
      <c r="H521" s="166" t="s">
        <v>646</v>
      </c>
    </row>
    <row r="522" spans="2:7" ht="12" outlineLevel="1">
      <c r="B522" s="165"/>
      <c r="C522" s="170" t="s">
        <v>36</v>
      </c>
      <c r="E522" s="167"/>
      <c r="F522" s="168">
        <f>SUBTOTAL(9,F521:F521)</f>
        <v>1</v>
      </c>
      <c r="G522" s="168"/>
    </row>
    <row r="523" spans="1:8" ht="12" outlineLevel="2">
      <c r="A523" s="159">
        <v>17</v>
      </c>
      <c r="B523" s="160" t="s">
        <v>645</v>
      </c>
      <c r="C523" s="160" t="s">
        <v>332</v>
      </c>
      <c r="D523" s="160" t="s">
        <v>208</v>
      </c>
      <c r="E523" s="161">
        <v>41797</v>
      </c>
      <c r="F523" s="162">
        <v>1</v>
      </c>
      <c r="G523" s="162">
        <v>6</v>
      </c>
      <c r="H523" s="160" t="s">
        <v>646</v>
      </c>
    </row>
    <row r="524" spans="1:8" ht="12" outlineLevel="1">
      <c r="A524" s="159"/>
      <c r="B524" s="160"/>
      <c r="C524" s="169" t="s">
        <v>333</v>
      </c>
      <c r="D524" s="160"/>
      <c r="E524" s="161"/>
      <c r="F524" s="162">
        <f>SUBTOTAL(9,F523:F523)</f>
        <v>1</v>
      </c>
      <c r="G524" s="162"/>
      <c r="H524" s="160"/>
    </row>
    <row r="525" spans="1:8" ht="12" outlineLevel="2">
      <c r="A525" s="164">
        <v>17</v>
      </c>
      <c r="B525" s="165" t="s">
        <v>645</v>
      </c>
      <c r="C525" s="165" t="s">
        <v>59</v>
      </c>
      <c r="D525" s="166" t="s">
        <v>290</v>
      </c>
      <c r="E525" s="167">
        <v>41700</v>
      </c>
      <c r="F525" s="168">
        <v>6</v>
      </c>
      <c r="G525" s="168">
        <v>1</v>
      </c>
      <c r="H525" s="166" t="s">
        <v>649</v>
      </c>
    </row>
    <row r="526" spans="2:7" ht="12" outlineLevel="1">
      <c r="B526" s="165"/>
      <c r="C526" s="170" t="s">
        <v>64</v>
      </c>
      <c r="E526" s="167"/>
      <c r="F526" s="168">
        <f>SUBTOTAL(9,F525:F525)</f>
        <v>6</v>
      </c>
      <c r="G526" s="168"/>
    </row>
    <row r="527" spans="1:8" ht="12" outlineLevel="2">
      <c r="A527" s="164">
        <v>17</v>
      </c>
      <c r="B527" s="165" t="s">
        <v>645</v>
      </c>
      <c r="C527" s="165" t="s">
        <v>210</v>
      </c>
      <c r="D527" s="166" t="s">
        <v>286</v>
      </c>
      <c r="E527" s="167">
        <v>41560</v>
      </c>
      <c r="F527" s="168">
        <v>3</v>
      </c>
      <c r="G527" s="168">
        <v>4</v>
      </c>
      <c r="H527" s="166" t="s">
        <v>651</v>
      </c>
    </row>
    <row r="528" spans="2:7" ht="12" outlineLevel="1">
      <c r="B528" s="165"/>
      <c r="C528" s="170" t="s">
        <v>211</v>
      </c>
      <c r="E528" s="167"/>
      <c r="F528" s="168">
        <f>SUBTOTAL(9,F527:F527)</f>
        <v>3</v>
      </c>
      <c r="G528" s="168"/>
    </row>
    <row r="529" spans="1:8" ht="12" outlineLevel="2">
      <c r="A529" s="164">
        <v>17</v>
      </c>
      <c r="B529" s="165" t="s">
        <v>645</v>
      </c>
      <c r="C529" s="165" t="s">
        <v>693</v>
      </c>
      <c r="D529" s="166" t="s">
        <v>290</v>
      </c>
      <c r="E529" s="167">
        <v>41700</v>
      </c>
      <c r="F529" s="168">
        <v>2</v>
      </c>
      <c r="G529" s="168">
        <v>5</v>
      </c>
      <c r="H529" s="166" t="s">
        <v>647</v>
      </c>
    </row>
    <row r="530" spans="2:7" ht="12" outlineLevel="1">
      <c r="B530" s="165"/>
      <c r="C530" s="170" t="s">
        <v>695</v>
      </c>
      <c r="E530" s="167"/>
      <c r="F530" s="168">
        <f>SUBTOTAL(9,F529:F529)</f>
        <v>2</v>
      </c>
      <c r="G530" s="168"/>
    </row>
    <row r="531" spans="1:8" ht="12" outlineLevel="2">
      <c r="A531" s="164">
        <v>17</v>
      </c>
      <c r="B531" s="165" t="s">
        <v>645</v>
      </c>
      <c r="C531" s="165" t="s">
        <v>378</v>
      </c>
      <c r="D531" s="166" t="s">
        <v>286</v>
      </c>
      <c r="E531" s="167">
        <v>41560</v>
      </c>
      <c r="F531" s="168">
        <v>5</v>
      </c>
      <c r="G531" s="168">
        <v>2</v>
      </c>
      <c r="H531" s="166" t="s">
        <v>648</v>
      </c>
    </row>
    <row r="532" spans="2:7" ht="12" outlineLevel="1">
      <c r="B532" s="165"/>
      <c r="C532" s="170" t="s">
        <v>380</v>
      </c>
      <c r="E532" s="167"/>
      <c r="F532" s="168">
        <f>SUBTOTAL(9,F531:F531)</f>
        <v>5</v>
      </c>
      <c r="G532" s="168"/>
    </row>
    <row r="533" spans="1:8" ht="12" outlineLevel="2">
      <c r="A533" s="164">
        <v>17</v>
      </c>
      <c r="B533" s="165" t="s">
        <v>645</v>
      </c>
      <c r="C533" s="165" t="s">
        <v>307</v>
      </c>
      <c r="D533" s="166" t="s">
        <v>290</v>
      </c>
      <c r="E533" s="167">
        <v>41700</v>
      </c>
      <c r="F533" s="168">
        <v>4</v>
      </c>
      <c r="G533" s="168">
        <v>3</v>
      </c>
      <c r="H533" s="166" t="s">
        <v>650</v>
      </c>
    </row>
    <row r="534" spans="1:8" ht="12" outlineLevel="2">
      <c r="A534" s="164">
        <v>17</v>
      </c>
      <c r="B534" s="165" t="s">
        <v>645</v>
      </c>
      <c r="C534" s="165" t="s">
        <v>307</v>
      </c>
      <c r="D534" s="166" t="s">
        <v>290</v>
      </c>
      <c r="E534" s="167">
        <v>41700</v>
      </c>
      <c r="F534" s="168">
        <v>3</v>
      </c>
      <c r="G534" s="168">
        <v>4</v>
      </c>
      <c r="H534" s="166" t="s">
        <v>651</v>
      </c>
    </row>
    <row r="535" spans="1:8" ht="12" outlineLevel="2">
      <c r="A535" s="164">
        <v>17</v>
      </c>
      <c r="B535" s="165" t="s">
        <v>645</v>
      </c>
      <c r="C535" s="165" t="s">
        <v>307</v>
      </c>
      <c r="D535" s="166" t="s">
        <v>286</v>
      </c>
      <c r="E535" s="167">
        <v>41560</v>
      </c>
      <c r="F535" s="168">
        <v>4</v>
      </c>
      <c r="G535" s="168">
        <v>3</v>
      </c>
      <c r="H535" s="166" t="s">
        <v>650</v>
      </c>
    </row>
    <row r="536" spans="1:8" ht="12" outlineLevel="2">
      <c r="A536" s="159">
        <v>17</v>
      </c>
      <c r="B536" s="160" t="s">
        <v>645</v>
      </c>
      <c r="C536" s="160" t="s">
        <v>307</v>
      </c>
      <c r="D536" s="160" t="s">
        <v>208</v>
      </c>
      <c r="E536" s="161">
        <v>41797</v>
      </c>
      <c r="F536" s="162">
        <v>3</v>
      </c>
      <c r="G536" s="162">
        <v>4</v>
      </c>
      <c r="H536" s="160" t="s">
        <v>651</v>
      </c>
    </row>
    <row r="537" spans="1:8" s="187" customFormat="1" ht="12" outlineLevel="1">
      <c r="A537" s="177"/>
      <c r="B537" s="178"/>
      <c r="C537" s="178" t="s">
        <v>224</v>
      </c>
      <c r="D537" s="181" t="s">
        <v>834</v>
      </c>
      <c r="E537" s="182"/>
      <c r="F537" s="179">
        <f>SUBTOTAL(9,F533:F536)</f>
        <v>14</v>
      </c>
      <c r="G537" s="179"/>
      <c r="H537" s="178"/>
    </row>
    <row r="538" spans="1:8" ht="12" outlineLevel="2">
      <c r="A538" s="164">
        <v>17</v>
      </c>
      <c r="B538" s="165" t="s">
        <v>645</v>
      </c>
      <c r="C538" s="165" t="s">
        <v>227</v>
      </c>
      <c r="D538" s="166" t="s">
        <v>286</v>
      </c>
      <c r="E538" s="167">
        <v>41560</v>
      </c>
      <c r="F538" s="168">
        <v>6</v>
      </c>
      <c r="G538" s="168">
        <v>1</v>
      </c>
      <c r="H538" s="166" t="s">
        <v>649</v>
      </c>
    </row>
    <row r="539" spans="1:8" ht="12" outlineLevel="2">
      <c r="A539" s="159">
        <v>17</v>
      </c>
      <c r="B539" s="160" t="s">
        <v>645</v>
      </c>
      <c r="C539" s="160" t="s">
        <v>227</v>
      </c>
      <c r="D539" s="160" t="s">
        <v>208</v>
      </c>
      <c r="E539" s="161">
        <v>41797</v>
      </c>
      <c r="F539" s="162">
        <v>2</v>
      </c>
      <c r="G539" s="162">
        <v>5</v>
      </c>
      <c r="H539" s="160" t="s">
        <v>647</v>
      </c>
    </row>
    <row r="540" spans="1:8" ht="12" outlineLevel="1">
      <c r="A540" s="159"/>
      <c r="B540" s="160"/>
      <c r="C540" s="169" t="s">
        <v>228</v>
      </c>
      <c r="D540" s="160"/>
      <c r="E540" s="161"/>
      <c r="F540" s="162">
        <f>SUBTOTAL(9,F538:F539)</f>
        <v>8</v>
      </c>
      <c r="G540" s="162"/>
      <c r="H540" s="160"/>
    </row>
    <row r="541" spans="1:8" ht="12" outlineLevel="2">
      <c r="A541" s="159">
        <v>17</v>
      </c>
      <c r="B541" s="160" t="s">
        <v>645</v>
      </c>
      <c r="C541" s="160" t="s">
        <v>148</v>
      </c>
      <c r="D541" s="160" t="s">
        <v>208</v>
      </c>
      <c r="E541" s="161">
        <v>41797</v>
      </c>
      <c r="F541" s="162">
        <v>5</v>
      </c>
      <c r="G541" s="162">
        <v>2</v>
      </c>
      <c r="H541" s="160" t="s">
        <v>648</v>
      </c>
    </row>
    <row r="542" spans="1:8" ht="12" outlineLevel="1">
      <c r="A542" s="159"/>
      <c r="B542" s="160"/>
      <c r="C542" s="169" t="s">
        <v>109</v>
      </c>
      <c r="D542" s="160"/>
      <c r="E542" s="161"/>
      <c r="F542" s="162">
        <f>SUBTOTAL(9,F541:F541)</f>
        <v>5</v>
      </c>
      <c r="G542" s="162"/>
      <c r="H542" s="160"/>
    </row>
    <row r="543" spans="1:8" ht="12" outlineLevel="2">
      <c r="A543" s="159">
        <v>17</v>
      </c>
      <c r="B543" s="160" t="s">
        <v>645</v>
      </c>
      <c r="C543" s="160" t="s">
        <v>277</v>
      </c>
      <c r="D543" s="160" t="s">
        <v>208</v>
      </c>
      <c r="E543" s="161">
        <v>41797</v>
      </c>
      <c r="F543" s="162">
        <v>6</v>
      </c>
      <c r="G543" s="162">
        <v>1</v>
      </c>
      <c r="H543" s="160" t="s">
        <v>649</v>
      </c>
    </row>
    <row r="544" spans="1:8" ht="12" outlineLevel="2">
      <c r="A544" s="159">
        <v>17</v>
      </c>
      <c r="B544" s="160" t="s">
        <v>645</v>
      </c>
      <c r="C544" s="160" t="s">
        <v>277</v>
      </c>
      <c r="D544" s="160" t="s">
        <v>242</v>
      </c>
      <c r="E544" s="161">
        <v>41811</v>
      </c>
      <c r="F544" s="162">
        <v>2</v>
      </c>
      <c r="G544" s="162">
        <v>5</v>
      </c>
      <c r="H544" s="160" t="s">
        <v>647</v>
      </c>
    </row>
    <row r="545" spans="1:8" ht="12" outlineLevel="1">
      <c r="A545" s="159"/>
      <c r="B545" s="160"/>
      <c r="C545" s="169" t="s">
        <v>282</v>
      </c>
      <c r="D545" s="160"/>
      <c r="E545" s="161"/>
      <c r="F545" s="162">
        <f>SUBTOTAL(9,F543:F544)</f>
        <v>8</v>
      </c>
      <c r="G545" s="162"/>
      <c r="H545" s="160"/>
    </row>
    <row r="546" spans="1:8" ht="12" outlineLevel="2">
      <c r="A546" s="164">
        <v>17</v>
      </c>
      <c r="B546" s="165" t="s">
        <v>645</v>
      </c>
      <c r="C546" s="165" t="s">
        <v>128</v>
      </c>
      <c r="D546" s="166" t="s">
        <v>286</v>
      </c>
      <c r="E546" s="167">
        <v>41560</v>
      </c>
      <c r="F546" s="168">
        <v>1</v>
      </c>
      <c r="G546" s="168">
        <v>6</v>
      </c>
      <c r="H546" s="166" t="s">
        <v>646</v>
      </c>
    </row>
    <row r="547" spans="1:8" ht="12" outlineLevel="2">
      <c r="A547" s="159">
        <v>17</v>
      </c>
      <c r="B547" s="160" t="s">
        <v>645</v>
      </c>
      <c r="C547" s="160" t="s">
        <v>128</v>
      </c>
      <c r="D547" s="160" t="s">
        <v>208</v>
      </c>
      <c r="E547" s="161">
        <v>41797</v>
      </c>
      <c r="F547" s="162">
        <v>4</v>
      </c>
      <c r="G547" s="162">
        <v>3</v>
      </c>
      <c r="H547" s="160" t="s">
        <v>650</v>
      </c>
    </row>
    <row r="548" spans="1:8" ht="12" outlineLevel="1">
      <c r="A548" s="159"/>
      <c r="B548" s="160"/>
      <c r="C548" s="169" t="s">
        <v>129</v>
      </c>
      <c r="D548" s="160"/>
      <c r="E548" s="161"/>
      <c r="F548" s="162">
        <f>SUBTOTAL(9,F546:F547)</f>
        <v>5</v>
      </c>
      <c r="G548" s="162"/>
      <c r="H548" s="160"/>
    </row>
    <row r="549" spans="1:8" ht="12" outlineLevel="2">
      <c r="A549" s="164">
        <v>17</v>
      </c>
      <c r="B549" s="165" t="s">
        <v>645</v>
      </c>
      <c r="C549" s="165" t="s">
        <v>287</v>
      </c>
      <c r="D549" s="166" t="s">
        <v>290</v>
      </c>
      <c r="E549" s="167">
        <v>41700</v>
      </c>
      <c r="F549" s="168">
        <v>5</v>
      </c>
      <c r="G549" s="168">
        <v>2</v>
      </c>
      <c r="H549" s="166" t="s">
        <v>648</v>
      </c>
    </row>
    <row r="550" spans="2:7" ht="12" outlineLevel="1">
      <c r="B550" s="165"/>
      <c r="C550" s="170" t="s">
        <v>288</v>
      </c>
      <c r="E550" s="167"/>
      <c r="F550" s="168">
        <f>SUBTOTAL(9,F549:F549)</f>
        <v>5</v>
      </c>
      <c r="G550" s="168"/>
    </row>
    <row r="551" spans="1:8" ht="12" outlineLevel="2">
      <c r="A551" s="164">
        <v>18</v>
      </c>
      <c r="B551" s="165" t="s">
        <v>652</v>
      </c>
      <c r="C551" s="165" t="s">
        <v>61</v>
      </c>
      <c r="D551" s="166" t="s">
        <v>286</v>
      </c>
      <c r="E551" s="167">
        <v>41560</v>
      </c>
      <c r="F551" s="168">
        <v>1</v>
      </c>
      <c r="G551" s="168">
        <v>6</v>
      </c>
      <c r="H551" s="166" t="s">
        <v>656</v>
      </c>
    </row>
    <row r="552" spans="2:7" ht="12" outlineLevel="1">
      <c r="B552" s="165"/>
      <c r="C552" s="170" t="s">
        <v>62</v>
      </c>
      <c r="E552" s="167"/>
      <c r="F552" s="168">
        <f>SUBTOTAL(9,F551:F551)</f>
        <v>1</v>
      </c>
      <c r="G552" s="168"/>
    </row>
    <row r="553" spans="1:8" ht="12" outlineLevel="2">
      <c r="A553" s="159">
        <v>18</v>
      </c>
      <c r="B553" s="160" t="s">
        <v>652</v>
      </c>
      <c r="C553" s="160" t="s">
        <v>124</v>
      </c>
      <c r="D553" s="160" t="s">
        <v>208</v>
      </c>
      <c r="E553" s="161">
        <v>41797</v>
      </c>
      <c r="F553" s="162">
        <v>6</v>
      </c>
      <c r="G553" s="162">
        <v>1</v>
      </c>
      <c r="H553" s="160" t="s">
        <v>655</v>
      </c>
    </row>
    <row r="554" spans="1:8" ht="12" outlineLevel="2">
      <c r="A554" s="159">
        <v>18</v>
      </c>
      <c r="B554" s="160" t="s">
        <v>652</v>
      </c>
      <c r="C554" s="160" t="s">
        <v>124</v>
      </c>
      <c r="D554" s="160" t="s">
        <v>208</v>
      </c>
      <c r="E554" s="161">
        <v>41797</v>
      </c>
      <c r="F554" s="162">
        <v>3</v>
      </c>
      <c r="G554" s="162">
        <v>4</v>
      </c>
      <c r="H554" s="160" t="s">
        <v>653</v>
      </c>
    </row>
    <row r="555" spans="1:8" ht="12" outlineLevel="2">
      <c r="A555" s="159">
        <v>18</v>
      </c>
      <c r="B555" s="160" t="s">
        <v>652</v>
      </c>
      <c r="C555" s="160" t="s">
        <v>124</v>
      </c>
      <c r="D555" s="160" t="s">
        <v>242</v>
      </c>
      <c r="E555" s="161">
        <v>41811</v>
      </c>
      <c r="F555" s="162">
        <v>4</v>
      </c>
      <c r="G555" s="162">
        <v>3</v>
      </c>
      <c r="H555" s="160" t="s">
        <v>657</v>
      </c>
    </row>
    <row r="556" spans="1:8" ht="12" outlineLevel="1">
      <c r="A556" s="159"/>
      <c r="B556" s="160"/>
      <c r="C556" s="169" t="s">
        <v>125</v>
      </c>
      <c r="D556" s="160"/>
      <c r="E556" s="161"/>
      <c r="F556" s="162">
        <f>SUBTOTAL(9,F553:F555)</f>
        <v>13</v>
      </c>
      <c r="G556" s="162"/>
      <c r="H556" s="160"/>
    </row>
    <row r="557" spans="1:8" ht="12" outlineLevel="2">
      <c r="A557" s="164">
        <v>18</v>
      </c>
      <c r="B557" s="165" t="s">
        <v>652</v>
      </c>
      <c r="C557" s="165" t="s">
        <v>1387</v>
      </c>
      <c r="D557" s="166" t="s">
        <v>290</v>
      </c>
      <c r="E557" s="167">
        <v>41700</v>
      </c>
      <c r="F557" s="168">
        <v>3</v>
      </c>
      <c r="G557" s="168">
        <v>4</v>
      </c>
      <c r="H557" s="166" t="s">
        <v>653</v>
      </c>
    </row>
    <row r="558" spans="2:7" ht="12" outlineLevel="1">
      <c r="B558" s="165"/>
      <c r="C558" s="170" t="s">
        <v>1388</v>
      </c>
      <c r="E558" s="167"/>
      <c r="F558" s="168">
        <f>SUBTOTAL(9,F557:F557)</f>
        <v>3</v>
      </c>
      <c r="G558" s="168"/>
    </row>
    <row r="559" spans="1:8" ht="12" outlineLevel="2">
      <c r="A559" s="164">
        <v>18</v>
      </c>
      <c r="B559" s="165" t="s">
        <v>652</v>
      </c>
      <c r="C559" s="165" t="s">
        <v>93</v>
      </c>
      <c r="D559" s="166" t="s">
        <v>290</v>
      </c>
      <c r="E559" s="167">
        <v>41700</v>
      </c>
      <c r="F559" s="168">
        <v>1</v>
      </c>
      <c r="G559" s="168">
        <v>6</v>
      </c>
      <c r="H559" s="166" t="s">
        <v>656</v>
      </c>
    </row>
    <row r="560" spans="1:8" ht="12" outlineLevel="2">
      <c r="A560" s="159">
        <v>18</v>
      </c>
      <c r="B560" s="160" t="s">
        <v>652</v>
      </c>
      <c r="C560" s="160" t="s">
        <v>93</v>
      </c>
      <c r="D560" s="160" t="s">
        <v>208</v>
      </c>
      <c r="E560" s="161">
        <v>41797</v>
      </c>
      <c r="F560" s="162">
        <v>2</v>
      </c>
      <c r="G560" s="162">
        <v>5</v>
      </c>
      <c r="H560" s="160" t="s">
        <v>654</v>
      </c>
    </row>
    <row r="561" spans="1:8" ht="12" outlineLevel="1">
      <c r="A561" s="159"/>
      <c r="B561" s="160"/>
      <c r="C561" s="169" t="s">
        <v>94</v>
      </c>
      <c r="D561" s="160"/>
      <c r="E561" s="161"/>
      <c r="F561" s="162">
        <f>SUBTOTAL(9,F559:F560)</f>
        <v>3</v>
      </c>
      <c r="G561" s="162"/>
      <c r="H561" s="160"/>
    </row>
    <row r="562" spans="1:8" ht="12" outlineLevel="2">
      <c r="A562" s="164">
        <v>18</v>
      </c>
      <c r="B562" s="165" t="s">
        <v>652</v>
      </c>
      <c r="C562" s="165" t="s">
        <v>307</v>
      </c>
      <c r="D562" s="166" t="s">
        <v>290</v>
      </c>
      <c r="E562" s="167">
        <v>41700</v>
      </c>
      <c r="F562" s="168">
        <v>4</v>
      </c>
      <c r="G562" s="168">
        <v>3</v>
      </c>
      <c r="H562" s="166" t="s">
        <v>657</v>
      </c>
    </row>
    <row r="563" spans="1:8" ht="12" outlineLevel="2">
      <c r="A563" s="164">
        <v>18</v>
      </c>
      <c r="B563" s="165" t="s">
        <v>652</v>
      </c>
      <c r="C563" s="165" t="s">
        <v>307</v>
      </c>
      <c r="D563" s="166" t="s">
        <v>290</v>
      </c>
      <c r="E563" s="167">
        <v>41700</v>
      </c>
      <c r="F563" s="168">
        <v>2</v>
      </c>
      <c r="G563" s="168">
        <v>5</v>
      </c>
      <c r="H563" s="166" t="s">
        <v>654</v>
      </c>
    </row>
    <row r="564" spans="1:8" ht="12" outlineLevel="2">
      <c r="A564" s="164">
        <v>18</v>
      </c>
      <c r="B564" s="165" t="s">
        <v>652</v>
      </c>
      <c r="C564" s="165" t="s">
        <v>307</v>
      </c>
      <c r="D564" s="166" t="s">
        <v>286</v>
      </c>
      <c r="E564" s="167">
        <v>41560</v>
      </c>
      <c r="F564" s="168">
        <v>6</v>
      </c>
      <c r="G564" s="168">
        <v>1</v>
      </c>
      <c r="H564" s="166" t="s">
        <v>655</v>
      </c>
    </row>
    <row r="565" spans="1:8" ht="12" outlineLevel="2">
      <c r="A565" s="164">
        <v>18</v>
      </c>
      <c r="B565" s="165" t="s">
        <v>652</v>
      </c>
      <c r="C565" s="165" t="s">
        <v>307</v>
      </c>
      <c r="D565" s="166" t="s">
        <v>286</v>
      </c>
      <c r="E565" s="167">
        <v>41560</v>
      </c>
      <c r="F565" s="168">
        <v>3</v>
      </c>
      <c r="G565" s="168">
        <v>4</v>
      </c>
      <c r="H565" s="166" t="s">
        <v>653</v>
      </c>
    </row>
    <row r="566" spans="1:8" ht="12" outlineLevel="2">
      <c r="A566" s="159">
        <v>18</v>
      </c>
      <c r="B566" s="160" t="s">
        <v>652</v>
      </c>
      <c r="C566" s="160" t="s">
        <v>307</v>
      </c>
      <c r="D566" s="160" t="s">
        <v>208</v>
      </c>
      <c r="E566" s="161">
        <v>41797</v>
      </c>
      <c r="F566" s="162">
        <v>4</v>
      </c>
      <c r="G566" s="162">
        <v>3</v>
      </c>
      <c r="H566" s="160" t="s">
        <v>657</v>
      </c>
    </row>
    <row r="567" spans="1:8" ht="12" outlineLevel="2">
      <c r="A567" s="159">
        <v>18</v>
      </c>
      <c r="B567" s="160" t="s">
        <v>652</v>
      </c>
      <c r="C567" s="160" t="s">
        <v>307</v>
      </c>
      <c r="D567" s="160" t="s">
        <v>208</v>
      </c>
      <c r="E567" s="161">
        <v>41797</v>
      </c>
      <c r="F567" s="162">
        <v>1</v>
      </c>
      <c r="G567" s="162">
        <v>6</v>
      </c>
      <c r="H567" s="160" t="s">
        <v>656</v>
      </c>
    </row>
    <row r="568" spans="1:8" s="187" customFormat="1" ht="12" outlineLevel="1">
      <c r="A568" s="177"/>
      <c r="B568" s="178"/>
      <c r="C568" s="178" t="s">
        <v>224</v>
      </c>
      <c r="D568" s="181" t="s">
        <v>834</v>
      </c>
      <c r="E568" s="182"/>
      <c r="F568" s="179">
        <f>SUBTOTAL(9,F562:F567)</f>
        <v>20</v>
      </c>
      <c r="G568" s="179"/>
      <c r="H568" s="178"/>
    </row>
    <row r="569" spans="1:8" ht="12" outlineLevel="2">
      <c r="A569" s="164">
        <v>18</v>
      </c>
      <c r="B569" s="165" t="s">
        <v>652</v>
      </c>
      <c r="C569" s="165" t="s">
        <v>225</v>
      </c>
      <c r="D569" s="166" t="s">
        <v>290</v>
      </c>
      <c r="E569" s="167">
        <v>41700</v>
      </c>
      <c r="F569" s="168">
        <v>5</v>
      </c>
      <c r="G569" s="168">
        <v>2</v>
      </c>
      <c r="H569" s="166" t="s">
        <v>658</v>
      </c>
    </row>
    <row r="570" spans="1:8" ht="12" outlineLevel="2">
      <c r="A570" s="164">
        <v>18</v>
      </c>
      <c r="B570" s="165" t="s">
        <v>652</v>
      </c>
      <c r="C570" s="165" t="s">
        <v>225</v>
      </c>
      <c r="D570" s="166" t="s">
        <v>286</v>
      </c>
      <c r="E570" s="167">
        <v>41560</v>
      </c>
      <c r="F570" s="168">
        <v>5</v>
      </c>
      <c r="G570" s="168">
        <v>2</v>
      </c>
      <c r="H570" s="166" t="s">
        <v>658</v>
      </c>
    </row>
    <row r="571" spans="1:8" ht="12" outlineLevel="2">
      <c r="A571" s="164">
        <v>18</v>
      </c>
      <c r="B571" s="165" t="s">
        <v>652</v>
      </c>
      <c r="C571" s="165" t="s">
        <v>225</v>
      </c>
      <c r="D571" s="166" t="s">
        <v>286</v>
      </c>
      <c r="E571" s="167">
        <v>41560</v>
      </c>
      <c r="F571" s="168">
        <v>4</v>
      </c>
      <c r="G571" s="168">
        <v>3</v>
      </c>
      <c r="H571" s="166" t="s">
        <v>657</v>
      </c>
    </row>
    <row r="572" spans="1:8" ht="12" outlineLevel="2">
      <c r="A572" s="164">
        <v>18</v>
      </c>
      <c r="B572" s="165" t="s">
        <v>652</v>
      </c>
      <c r="C572" s="165" t="s">
        <v>225</v>
      </c>
      <c r="D572" s="166" t="s">
        <v>286</v>
      </c>
      <c r="E572" s="167">
        <v>41560</v>
      </c>
      <c r="F572" s="168">
        <v>2</v>
      </c>
      <c r="G572" s="168">
        <v>5</v>
      </c>
      <c r="H572" s="166" t="s">
        <v>654</v>
      </c>
    </row>
    <row r="573" spans="2:7" ht="12" outlineLevel="1">
      <c r="B573" s="165"/>
      <c r="C573" s="170" t="s">
        <v>226</v>
      </c>
      <c r="E573" s="167"/>
      <c r="F573" s="168">
        <f>SUBTOTAL(9,F569:F572)</f>
        <v>16</v>
      </c>
      <c r="G573" s="168"/>
    </row>
    <row r="574" spans="1:8" ht="12" outlineLevel="2">
      <c r="A574" s="164">
        <v>18</v>
      </c>
      <c r="B574" s="165" t="s">
        <v>652</v>
      </c>
      <c r="C574" s="165" t="s">
        <v>128</v>
      </c>
      <c r="D574" s="166" t="s">
        <v>290</v>
      </c>
      <c r="E574" s="167">
        <v>41700</v>
      </c>
      <c r="F574" s="168">
        <v>6</v>
      </c>
      <c r="G574" s="168">
        <v>1</v>
      </c>
      <c r="H574" s="166" t="s">
        <v>655</v>
      </c>
    </row>
    <row r="575" spans="1:8" ht="12" outlineLevel="2">
      <c r="A575" s="159">
        <v>18</v>
      </c>
      <c r="B575" s="160" t="s">
        <v>652</v>
      </c>
      <c r="C575" s="160" t="s">
        <v>128</v>
      </c>
      <c r="D575" s="160" t="s">
        <v>208</v>
      </c>
      <c r="E575" s="161">
        <v>41797</v>
      </c>
      <c r="F575" s="162">
        <v>5</v>
      </c>
      <c r="G575" s="162">
        <v>2</v>
      </c>
      <c r="H575" s="160" t="s">
        <v>658</v>
      </c>
    </row>
    <row r="576" spans="1:8" ht="12" outlineLevel="2">
      <c r="A576" s="159">
        <v>18</v>
      </c>
      <c r="B576" s="160" t="s">
        <v>652</v>
      </c>
      <c r="C576" s="160" t="s">
        <v>128</v>
      </c>
      <c r="D576" s="160" t="s">
        <v>242</v>
      </c>
      <c r="E576" s="161">
        <v>41811</v>
      </c>
      <c r="F576" s="162">
        <v>3</v>
      </c>
      <c r="G576" s="162">
        <v>4</v>
      </c>
      <c r="H576" s="160" t="s">
        <v>653</v>
      </c>
    </row>
    <row r="577" spans="1:8" ht="12" outlineLevel="1">
      <c r="A577" s="159"/>
      <c r="B577" s="160"/>
      <c r="C577" s="169" t="s">
        <v>129</v>
      </c>
      <c r="D577" s="160"/>
      <c r="E577" s="161"/>
      <c r="F577" s="162">
        <f>SUBTOTAL(9,F574:F576)</f>
        <v>14</v>
      </c>
      <c r="G577" s="162"/>
      <c r="H577" s="160"/>
    </row>
    <row r="578" spans="1:8" ht="12" outlineLevel="2">
      <c r="A578" s="164">
        <v>19</v>
      </c>
      <c r="B578" s="165" t="s">
        <v>659</v>
      </c>
      <c r="C578" s="165" t="s">
        <v>1308</v>
      </c>
      <c r="D578" s="166" t="s">
        <v>286</v>
      </c>
      <c r="E578" s="167">
        <v>41560</v>
      </c>
      <c r="F578" s="168">
        <v>1</v>
      </c>
      <c r="G578" s="168">
        <v>6</v>
      </c>
      <c r="H578" s="166" t="s">
        <v>665</v>
      </c>
    </row>
    <row r="579" spans="2:7" ht="12" outlineLevel="1">
      <c r="B579" s="165"/>
      <c r="C579" s="170" t="s">
        <v>1309</v>
      </c>
      <c r="E579" s="167"/>
      <c r="F579" s="168">
        <f>SUBTOTAL(9,F578:F578)</f>
        <v>1</v>
      </c>
      <c r="G579" s="168"/>
    </row>
    <row r="580" spans="1:8" ht="12" outlineLevel="2">
      <c r="A580" s="164">
        <v>19</v>
      </c>
      <c r="B580" s="165" t="s">
        <v>659</v>
      </c>
      <c r="C580" s="165" t="s">
        <v>40</v>
      </c>
      <c r="D580" s="166" t="s">
        <v>290</v>
      </c>
      <c r="E580" s="167">
        <v>41700</v>
      </c>
      <c r="F580" s="168">
        <v>2</v>
      </c>
      <c r="G580" s="168">
        <v>5</v>
      </c>
      <c r="H580" s="166" t="s">
        <v>664</v>
      </c>
    </row>
    <row r="581" spans="2:7" ht="12" outlineLevel="1">
      <c r="B581" s="165"/>
      <c r="C581" s="170" t="s">
        <v>42</v>
      </c>
      <c r="E581" s="167"/>
      <c r="F581" s="168">
        <f>SUBTOTAL(9,F580:F580)</f>
        <v>2</v>
      </c>
      <c r="G581" s="168"/>
    </row>
    <row r="582" spans="1:8" ht="12" outlineLevel="2">
      <c r="A582" s="159">
        <v>19</v>
      </c>
      <c r="B582" s="160" t="s">
        <v>659</v>
      </c>
      <c r="C582" s="160" t="s">
        <v>1479</v>
      </c>
      <c r="D582" s="160" t="s">
        <v>208</v>
      </c>
      <c r="E582" s="161">
        <v>41797</v>
      </c>
      <c r="F582" s="162">
        <v>5</v>
      </c>
      <c r="G582" s="162">
        <v>2</v>
      </c>
      <c r="H582" s="160" t="s">
        <v>663</v>
      </c>
    </row>
    <row r="583" spans="1:8" ht="12" outlineLevel="1">
      <c r="A583" s="159"/>
      <c r="B583" s="160"/>
      <c r="C583" s="169" t="s">
        <v>1481</v>
      </c>
      <c r="D583" s="160"/>
      <c r="E583" s="161"/>
      <c r="F583" s="162">
        <f>SUBTOTAL(9,F582:F582)</f>
        <v>5</v>
      </c>
      <c r="G583" s="162"/>
      <c r="H583" s="160"/>
    </row>
    <row r="584" spans="1:8" ht="12" outlineLevel="2">
      <c r="A584" s="164">
        <v>19</v>
      </c>
      <c r="B584" s="165" t="s">
        <v>659</v>
      </c>
      <c r="C584" s="165" t="s">
        <v>427</v>
      </c>
      <c r="D584" s="166" t="s">
        <v>290</v>
      </c>
      <c r="E584" s="167">
        <v>41700</v>
      </c>
      <c r="F584" s="168">
        <v>6</v>
      </c>
      <c r="G584" s="168">
        <v>1</v>
      </c>
      <c r="H584" s="166" t="s">
        <v>662</v>
      </c>
    </row>
    <row r="585" spans="2:7" ht="12" outlineLevel="1">
      <c r="B585" s="165"/>
      <c r="C585" s="170" t="s">
        <v>428</v>
      </c>
      <c r="E585" s="167"/>
      <c r="F585" s="168">
        <f>SUBTOTAL(9,F584:F584)</f>
        <v>6</v>
      </c>
      <c r="G585" s="168"/>
    </row>
    <row r="586" spans="1:8" ht="12" outlineLevel="2">
      <c r="A586" s="164">
        <v>19</v>
      </c>
      <c r="B586" s="165" t="s">
        <v>659</v>
      </c>
      <c r="C586" s="165" t="s">
        <v>85</v>
      </c>
      <c r="D586" s="166" t="s">
        <v>290</v>
      </c>
      <c r="E586" s="167">
        <v>41700</v>
      </c>
      <c r="F586" s="168">
        <v>4</v>
      </c>
      <c r="G586" s="168">
        <v>3</v>
      </c>
      <c r="H586" s="166" t="s">
        <v>660</v>
      </c>
    </row>
    <row r="587" spans="2:7" ht="12" outlineLevel="1">
      <c r="B587" s="165"/>
      <c r="C587" s="170" t="s">
        <v>87</v>
      </c>
      <c r="E587" s="167"/>
      <c r="F587" s="168">
        <f>SUBTOTAL(9,F586:F586)</f>
        <v>4</v>
      </c>
      <c r="G587" s="168"/>
    </row>
    <row r="588" spans="1:8" ht="12" outlineLevel="2">
      <c r="A588" s="164">
        <v>19</v>
      </c>
      <c r="B588" s="165" t="s">
        <v>659</v>
      </c>
      <c r="C588" s="165" t="s">
        <v>1306</v>
      </c>
      <c r="D588" s="166" t="s">
        <v>286</v>
      </c>
      <c r="E588" s="167">
        <v>41560</v>
      </c>
      <c r="F588" s="168">
        <v>5</v>
      </c>
      <c r="G588" s="168">
        <v>2</v>
      </c>
      <c r="H588" s="166" t="s">
        <v>663</v>
      </c>
    </row>
    <row r="589" spans="2:7" ht="12" outlineLevel="1">
      <c r="B589" s="165"/>
      <c r="C589" s="170" t="s">
        <v>1307</v>
      </c>
      <c r="E589" s="167"/>
      <c r="F589" s="168">
        <f>SUBTOTAL(9,F588:F588)</f>
        <v>5</v>
      </c>
      <c r="G589" s="168"/>
    </row>
    <row r="590" spans="1:8" ht="12" outlineLevel="2">
      <c r="A590" s="164">
        <v>19</v>
      </c>
      <c r="B590" s="165" t="s">
        <v>659</v>
      </c>
      <c r="C590" s="165" t="s">
        <v>126</v>
      </c>
      <c r="D590" s="166" t="s">
        <v>290</v>
      </c>
      <c r="E590" s="167">
        <v>41700</v>
      </c>
      <c r="F590" s="168">
        <v>3</v>
      </c>
      <c r="G590" s="168">
        <v>4</v>
      </c>
      <c r="H590" s="166" t="s">
        <v>661</v>
      </c>
    </row>
    <row r="591" spans="1:8" ht="12" outlineLevel="2">
      <c r="A591" s="159">
        <v>19</v>
      </c>
      <c r="B591" s="160" t="s">
        <v>659</v>
      </c>
      <c r="C591" s="160" t="s">
        <v>126</v>
      </c>
      <c r="D591" s="160" t="s">
        <v>208</v>
      </c>
      <c r="E591" s="161">
        <v>41797</v>
      </c>
      <c r="F591" s="162">
        <v>6</v>
      </c>
      <c r="G591" s="162">
        <v>1</v>
      </c>
      <c r="H591" s="160" t="s">
        <v>662</v>
      </c>
    </row>
    <row r="592" spans="1:8" ht="12" outlineLevel="2">
      <c r="A592" s="159">
        <v>19</v>
      </c>
      <c r="B592" s="160" t="s">
        <v>659</v>
      </c>
      <c r="C592" s="160" t="s">
        <v>126</v>
      </c>
      <c r="D592" s="160" t="s">
        <v>208</v>
      </c>
      <c r="E592" s="161">
        <v>41797</v>
      </c>
      <c r="F592" s="162">
        <v>2</v>
      </c>
      <c r="G592" s="162">
        <v>5</v>
      </c>
      <c r="H592" s="160" t="s">
        <v>664</v>
      </c>
    </row>
    <row r="593" spans="1:8" ht="12" outlineLevel="2">
      <c r="A593" s="159">
        <v>19</v>
      </c>
      <c r="B593" s="160" t="s">
        <v>659</v>
      </c>
      <c r="C593" s="160" t="s">
        <v>126</v>
      </c>
      <c r="D593" s="160" t="s">
        <v>242</v>
      </c>
      <c r="E593" s="161">
        <v>41811</v>
      </c>
      <c r="F593" s="162">
        <v>4</v>
      </c>
      <c r="G593" s="162">
        <v>3</v>
      </c>
      <c r="H593" s="160" t="s">
        <v>660</v>
      </c>
    </row>
    <row r="594" spans="1:8" s="187" customFormat="1" ht="12" outlineLevel="1">
      <c r="A594" s="177"/>
      <c r="B594" s="178"/>
      <c r="C594" s="178" t="s">
        <v>127</v>
      </c>
      <c r="D594" s="181" t="s">
        <v>834</v>
      </c>
      <c r="E594" s="182"/>
      <c r="F594" s="179">
        <f>SUBTOTAL(9,F590:F593)</f>
        <v>15</v>
      </c>
      <c r="G594" s="179"/>
      <c r="H594" s="178"/>
    </row>
    <row r="595" spans="1:8" ht="12" outlineLevel="2">
      <c r="A595" s="164">
        <v>19</v>
      </c>
      <c r="B595" s="165" t="s">
        <v>659</v>
      </c>
      <c r="C595" s="165" t="s">
        <v>156</v>
      </c>
      <c r="D595" s="166" t="s">
        <v>290</v>
      </c>
      <c r="E595" s="167">
        <v>41700</v>
      </c>
      <c r="F595" s="168">
        <v>1</v>
      </c>
      <c r="G595" s="168">
        <v>6</v>
      </c>
      <c r="H595" s="166" t="s">
        <v>665</v>
      </c>
    </row>
    <row r="596" spans="2:7" ht="12" outlineLevel="1">
      <c r="B596" s="165"/>
      <c r="C596" s="170" t="s">
        <v>157</v>
      </c>
      <c r="E596" s="167"/>
      <c r="F596" s="168">
        <f>SUBTOTAL(9,F595:F595)</f>
        <v>1</v>
      </c>
      <c r="G596" s="168"/>
    </row>
    <row r="597" spans="1:8" ht="12" outlineLevel="2">
      <c r="A597" s="164">
        <v>19</v>
      </c>
      <c r="B597" s="165" t="s">
        <v>659</v>
      </c>
      <c r="C597" s="165" t="s">
        <v>21</v>
      </c>
      <c r="D597" s="166" t="s">
        <v>286</v>
      </c>
      <c r="E597" s="167">
        <v>41560</v>
      </c>
      <c r="F597" s="168">
        <v>2</v>
      </c>
      <c r="G597" s="168">
        <v>5</v>
      </c>
      <c r="H597" s="166" t="s">
        <v>664</v>
      </c>
    </row>
    <row r="598" spans="2:7" ht="12" outlineLevel="1">
      <c r="B598" s="165"/>
      <c r="C598" s="170" t="s">
        <v>22</v>
      </c>
      <c r="E598" s="167"/>
      <c r="F598" s="168">
        <f>SUBTOTAL(9,F597:F597)</f>
        <v>2</v>
      </c>
      <c r="G598" s="168"/>
    </row>
    <row r="599" spans="1:8" ht="12" outlineLevel="2">
      <c r="A599" s="159">
        <v>19</v>
      </c>
      <c r="B599" s="160" t="s">
        <v>659</v>
      </c>
      <c r="C599" s="160" t="s">
        <v>227</v>
      </c>
      <c r="D599" s="160" t="s">
        <v>208</v>
      </c>
      <c r="E599" s="161">
        <v>41797</v>
      </c>
      <c r="F599" s="162">
        <v>4</v>
      </c>
      <c r="G599" s="162">
        <v>3</v>
      </c>
      <c r="H599" s="160" t="s">
        <v>660</v>
      </c>
    </row>
    <row r="600" spans="1:8" ht="12" outlineLevel="2">
      <c r="A600" s="159">
        <v>19</v>
      </c>
      <c r="B600" s="160" t="s">
        <v>659</v>
      </c>
      <c r="C600" s="160" t="s">
        <v>227</v>
      </c>
      <c r="D600" s="160" t="s">
        <v>242</v>
      </c>
      <c r="E600" s="161">
        <v>41811</v>
      </c>
      <c r="F600" s="162">
        <v>2</v>
      </c>
      <c r="G600" s="162">
        <v>5</v>
      </c>
      <c r="H600" s="160" t="s">
        <v>664</v>
      </c>
    </row>
    <row r="601" spans="1:8" ht="12" outlineLevel="1">
      <c r="A601" s="159"/>
      <c r="B601" s="160"/>
      <c r="C601" s="169" t="s">
        <v>228</v>
      </c>
      <c r="D601" s="160"/>
      <c r="E601" s="161"/>
      <c r="F601" s="162">
        <f>SUBTOTAL(9,F599:F600)</f>
        <v>6</v>
      </c>
      <c r="G601" s="162"/>
      <c r="H601" s="160"/>
    </row>
    <row r="602" spans="1:8" ht="12" outlineLevel="2">
      <c r="A602" s="164">
        <v>19</v>
      </c>
      <c r="B602" s="165" t="s">
        <v>659</v>
      </c>
      <c r="C602" s="165" t="s">
        <v>225</v>
      </c>
      <c r="D602" s="166" t="s">
        <v>290</v>
      </c>
      <c r="E602" s="167">
        <v>41700</v>
      </c>
      <c r="F602" s="168">
        <v>5</v>
      </c>
      <c r="G602" s="168">
        <v>2</v>
      </c>
      <c r="H602" s="166" t="s">
        <v>663</v>
      </c>
    </row>
    <row r="603" spans="1:8" ht="12" outlineLevel="2">
      <c r="A603" s="164">
        <v>19</v>
      </c>
      <c r="B603" s="165" t="s">
        <v>659</v>
      </c>
      <c r="C603" s="165" t="s">
        <v>225</v>
      </c>
      <c r="D603" s="166" t="s">
        <v>286</v>
      </c>
      <c r="E603" s="167">
        <v>41560</v>
      </c>
      <c r="F603" s="168">
        <v>4</v>
      </c>
      <c r="G603" s="168">
        <v>3</v>
      </c>
      <c r="H603" s="166" t="s">
        <v>660</v>
      </c>
    </row>
    <row r="604" spans="2:7" ht="12" outlineLevel="1">
      <c r="B604" s="165"/>
      <c r="C604" s="170" t="s">
        <v>226</v>
      </c>
      <c r="E604" s="167"/>
      <c r="F604" s="168">
        <f>SUBTOTAL(9,F602:F603)</f>
        <v>9</v>
      </c>
      <c r="G604" s="168"/>
    </row>
    <row r="605" spans="1:8" ht="12" outlineLevel="2">
      <c r="A605" s="164">
        <v>19</v>
      </c>
      <c r="B605" s="165" t="s">
        <v>659</v>
      </c>
      <c r="C605" s="165" t="s">
        <v>1016</v>
      </c>
      <c r="D605" s="166" t="s">
        <v>286</v>
      </c>
      <c r="E605" s="167">
        <v>41560</v>
      </c>
      <c r="F605" s="168">
        <v>3</v>
      </c>
      <c r="G605" s="168">
        <v>4</v>
      </c>
      <c r="H605" s="166" t="s">
        <v>661</v>
      </c>
    </row>
    <row r="606" spans="2:7" ht="12" outlineLevel="1">
      <c r="B606" s="165"/>
      <c r="C606" s="170" t="s">
        <v>1018</v>
      </c>
      <c r="E606" s="167"/>
      <c r="F606" s="168">
        <f>SUBTOTAL(9,F605:F605)</f>
        <v>3</v>
      </c>
      <c r="G606" s="168"/>
    </row>
    <row r="607" spans="1:8" ht="12" outlineLevel="2">
      <c r="A607" s="159">
        <v>19</v>
      </c>
      <c r="B607" s="160" t="s">
        <v>659</v>
      </c>
      <c r="C607" s="160" t="s">
        <v>106</v>
      </c>
      <c r="D607" s="160" t="s">
        <v>208</v>
      </c>
      <c r="E607" s="161">
        <v>41797</v>
      </c>
      <c r="F607" s="162">
        <v>3</v>
      </c>
      <c r="G607" s="162">
        <v>4</v>
      </c>
      <c r="H607" s="160" t="s">
        <v>661</v>
      </c>
    </row>
    <row r="608" spans="1:8" ht="12" outlineLevel="1">
      <c r="A608" s="159"/>
      <c r="B608" s="160"/>
      <c r="C608" s="169" t="s">
        <v>107</v>
      </c>
      <c r="D608" s="160"/>
      <c r="E608" s="161"/>
      <c r="F608" s="162">
        <f>SUBTOTAL(9,F607:F607)</f>
        <v>3</v>
      </c>
      <c r="G608" s="162"/>
      <c r="H608" s="160"/>
    </row>
    <row r="609" spans="1:8" ht="12" outlineLevel="2">
      <c r="A609" s="164">
        <v>19</v>
      </c>
      <c r="B609" s="165" t="s">
        <v>659</v>
      </c>
      <c r="C609" s="165" t="s">
        <v>925</v>
      </c>
      <c r="D609" s="166" t="s">
        <v>286</v>
      </c>
      <c r="E609" s="167">
        <v>41560</v>
      </c>
      <c r="F609" s="168">
        <v>6</v>
      </c>
      <c r="G609" s="168">
        <v>1</v>
      </c>
      <c r="H609" s="166" t="s">
        <v>662</v>
      </c>
    </row>
    <row r="610" spans="1:8" ht="12" outlineLevel="2">
      <c r="A610" s="159">
        <v>19</v>
      </c>
      <c r="B610" s="160" t="s">
        <v>659</v>
      </c>
      <c r="C610" s="160" t="s">
        <v>925</v>
      </c>
      <c r="D610" s="160" t="s">
        <v>208</v>
      </c>
      <c r="E610" s="161">
        <v>41797</v>
      </c>
      <c r="F610" s="162">
        <v>1</v>
      </c>
      <c r="G610" s="162">
        <v>6</v>
      </c>
      <c r="H610" s="160" t="s">
        <v>665</v>
      </c>
    </row>
    <row r="611" spans="1:8" ht="12" outlineLevel="1">
      <c r="A611" s="159"/>
      <c r="B611" s="160"/>
      <c r="C611" s="169" t="s">
        <v>927</v>
      </c>
      <c r="D611" s="160"/>
      <c r="E611" s="161"/>
      <c r="F611" s="162">
        <f>SUBTOTAL(9,F609:F610)</f>
        <v>7</v>
      </c>
      <c r="G611" s="162"/>
      <c r="H611" s="160"/>
    </row>
    <row r="612" spans="1:8" ht="12" outlineLevel="2">
      <c r="A612" s="159">
        <v>20</v>
      </c>
      <c r="B612" s="160" t="s">
        <v>666</v>
      </c>
      <c r="C612" s="160" t="s">
        <v>191</v>
      </c>
      <c r="D612" s="160" t="s">
        <v>208</v>
      </c>
      <c r="E612" s="161">
        <v>41797</v>
      </c>
      <c r="F612" s="162">
        <v>3</v>
      </c>
      <c r="G612" s="162">
        <v>4</v>
      </c>
      <c r="H612" s="160" t="s">
        <v>671</v>
      </c>
    </row>
    <row r="613" spans="1:8" ht="12" outlineLevel="2">
      <c r="A613" s="159">
        <v>20</v>
      </c>
      <c r="B613" s="160" t="s">
        <v>666</v>
      </c>
      <c r="C613" s="160" t="s">
        <v>191</v>
      </c>
      <c r="D613" s="160" t="s">
        <v>208</v>
      </c>
      <c r="E613" s="161">
        <v>41797</v>
      </c>
      <c r="F613" s="162">
        <v>2</v>
      </c>
      <c r="G613" s="162">
        <v>5</v>
      </c>
      <c r="H613" s="160" t="s">
        <v>668</v>
      </c>
    </row>
    <row r="614" spans="1:8" ht="12" outlineLevel="1">
      <c r="A614" s="159"/>
      <c r="B614" s="160"/>
      <c r="C614" s="169" t="s">
        <v>192</v>
      </c>
      <c r="D614" s="160"/>
      <c r="E614" s="161"/>
      <c r="F614" s="162">
        <f>SUBTOTAL(9,F612:F613)</f>
        <v>5</v>
      </c>
      <c r="G614" s="162"/>
      <c r="H614" s="160"/>
    </row>
    <row r="615" spans="1:8" ht="12" outlineLevel="2">
      <c r="A615" s="164">
        <v>20</v>
      </c>
      <c r="B615" s="165" t="s">
        <v>666</v>
      </c>
      <c r="C615" s="165" t="s">
        <v>972</v>
      </c>
      <c r="D615" s="166" t="s">
        <v>286</v>
      </c>
      <c r="E615" s="167">
        <v>41560</v>
      </c>
      <c r="F615" s="168">
        <v>5</v>
      </c>
      <c r="G615" s="168">
        <v>2</v>
      </c>
      <c r="H615" s="166" t="s">
        <v>667</v>
      </c>
    </row>
    <row r="616" spans="1:8" ht="12" outlineLevel="2">
      <c r="A616" s="159">
        <v>20</v>
      </c>
      <c r="B616" s="160" t="s">
        <v>666</v>
      </c>
      <c r="C616" s="160" t="s">
        <v>972</v>
      </c>
      <c r="D616" s="160" t="s">
        <v>208</v>
      </c>
      <c r="E616" s="161">
        <v>41797</v>
      </c>
      <c r="F616" s="162">
        <v>1</v>
      </c>
      <c r="G616" s="162">
        <v>6</v>
      </c>
      <c r="H616" s="160" t="s">
        <v>672</v>
      </c>
    </row>
    <row r="617" spans="1:8" ht="12" outlineLevel="1">
      <c r="A617" s="159"/>
      <c r="B617" s="160"/>
      <c r="C617" s="169" t="s">
        <v>973</v>
      </c>
      <c r="D617" s="160"/>
      <c r="E617" s="161"/>
      <c r="F617" s="162">
        <f>SUBTOTAL(9,F615:F616)</f>
        <v>6</v>
      </c>
      <c r="G617" s="162"/>
      <c r="H617" s="160"/>
    </row>
    <row r="618" spans="1:8" ht="12" outlineLevel="2">
      <c r="A618" s="164">
        <v>20</v>
      </c>
      <c r="B618" s="165" t="s">
        <v>666</v>
      </c>
      <c r="C618" s="165" t="s">
        <v>40</v>
      </c>
      <c r="D618" s="166" t="s">
        <v>290</v>
      </c>
      <c r="E618" s="167">
        <v>41700</v>
      </c>
      <c r="F618" s="168">
        <v>4</v>
      </c>
      <c r="G618" s="168">
        <v>3</v>
      </c>
      <c r="H618" s="166" t="s">
        <v>669</v>
      </c>
    </row>
    <row r="619" spans="2:7" ht="12" outlineLevel="1">
      <c r="B619" s="165"/>
      <c r="C619" s="170" t="s">
        <v>42</v>
      </c>
      <c r="E619" s="167"/>
      <c r="F619" s="168">
        <f>SUBTOTAL(9,F618:F618)</f>
        <v>4</v>
      </c>
      <c r="G619" s="168"/>
    </row>
    <row r="620" spans="1:8" ht="12" outlineLevel="2">
      <c r="A620" s="159">
        <v>20</v>
      </c>
      <c r="B620" s="160" t="s">
        <v>666</v>
      </c>
      <c r="C620" s="160" t="s">
        <v>302</v>
      </c>
      <c r="D620" s="160" t="s">
        <v>208</v>
      </c>
      <c r="E620" s="161">
        <v>41797</v>
      </c>
      <c r="F620" s="162">
        <v>6</v>
      </c>
      <c r="G620" s="162">
        <v>1</v>
      </c>
      <c r="H620" s="160" t="s">
        <v>670</v>
      </c>
    </row>
    <row r="621" spans="1:8" ht="12" outlineLevel="2">
      <c r="A621" s="159">
        <v>20</v>
      </c>
      <c r="B621" s="160" t="s">
        <v>666</v>
      </c>
      <c r="C621" s="160" t="s">
        <v>302</v>
      </c>
      <c r="D621" s="160" t="s">
        <v>242</v>
      </c>
      <c r="E621" s="161">
        <v>41811</v>
      </c>
      <c r="F621" s="162">
        <v>6</v>
      </c>
      <c r="G621" s="162">
        <v>1</v>
      </c>
      <c r="H621" s="160" t="s">
        <v>670</v>
      </c>
    </row>
    <row r="622" spans="1:8" ht="12" outlineLevel="1">
      <c r="A622" s="159"/>
      <c r="B622" s="160"/>
      <c r="C622" s="169" t="s">
        <v>303</v>
      </c>
      <c r="D622" s="160"/>
      <c r="E622" s="161"/>
      <c r="F622" s="162">
        <f>SUBTOTAL(9,F620:F621)</f>
        <v>12</v>
      </c>
      <c r="G622" s="162"/>
      <c r="H622" s="160"/>
    </row>
    <row r="623" spans="1:8" ht="12" outlineLevel="2">
      <c r="A623" s="164">
        <v>20</v>
      </c>
      <c r="B623" s="165" t="s">
        <v>666</v>
      </c>
      <c r="C623" s="165" t="s">
        <v>427</v>
      </c>
      <c r="D623" s="166" t="s">
        <v>290</v>
      </c>
      <c r="E623" s="167">
        <v>41700</v>
      </c>
      <c r="F623" s="168">
        <v>5</v>
      </c>
      <c r="G623" s="168">
        <v>2</v>
      </c>
      <c r="H623" s="166" t="s">
        <v>667</v>
      </c>
    </row>
    <row r="624" spans="2:7" ht="12" outlineLevel="1">
      <c r="B624" s="165"/>
      <c r="C624" s="170" t="s">
        <v>428</v>
      </c>
      <c r="E624" s="167"/>
      <c r="F624" s="168">
        <f>SUBTOTAL(9,F623:F623)</f>
        <v>5</v>
      </c>
      <c r="G624" s="168"/>
    </row>
    <row r="625" spans="1:8" ht="12" outlineLevel="2">
      <c r="A625" s="164">
        <v>20</v>
      </c>
      <c r="B625" s="165" t="s">
        <v>666</v>
      </c>
      <c r="C625" s="165" t="s">
        <v>568</v>
      </c>
      <c r="D625" s="166" t="s">
        <v>286</v>
      </c>
      <c r="E625" s="167">
        <v>41560</v>
      </c>
      <c r="F625" s="168">
        <v>2</v>
      </c>
      <c r="G625" s="168">
        <v>5</v>
      </c>
      <c r="H625" s="166" t="s">
        <v>668</v>
      </c>
    </row>
    <row r="626" spans="2:7" ht="12" outlineLevel="1">
      <c r="B626" s="165"/>
      <c r="C626" s="170" t="s">
        <v>570</v>
      </c>
      <c r="E626" s="167"/>
      <c r="F626" s="168">
        <f>SUBTOTAL(9,F625:F625)</f>
        <v>2</v>
      </c>
      <c r="G626" s="168"/>
    </row>
    <row r="627" spans="1:8" ht="12" outlineLevel="2">
      <c r="A627" s="164">
        <v>20</v>
      </c>
      <c r="B627" s="165" t="s">
        <v>666</v>
      </c>
      <c r="C627" s="165" t="s">
        <v>1310</v>
      </c>
      <c r="D627" s="166" t="s">
        <v>286</v>
      </c>
      <c r="E627" s="167">
        <v>41560</v>
      </c>
      <c r="F627" s="168">
        <v>1</v>
      </c>
      <c r="G627" s="168">
        <v>6</v>
      </c>
      <c r="H627" s="166" t="s">
        <v>672</v>
      </c>
    </row>
    <row r="628" spans="2:7" ht="12" outlineLevel="1">
      <c r="B628" s="165"/>
      <c r="C628" s="170" t="s">
        <v>1311</v>
      </c>
      <c r="E628" s="167"/>
      <c r="F628" s="168">
        <f>SUBTOTAL(9,F627:F627)</f>
        <v>1</v>
      </c>
      <c r="G628" s="168"/>
    </row>
    <row r="629" spans="1:8" ht="12" outlineLevel="2">
      <c r="A629" s="164">
        <v>20</v>
      </c>
      <c r="B629" s="165" t="s">
        <v>666</v>
      </c>
      <c r="C629" s="165" t="s">
        <v>128</v>
      </c>
      <c r="D629" s="166" t="s">
        <v>290</v>
      </c>
      <c r="E629" s="167">
        <v>41700</v>
      </c>
      <c r="F629" s="168">
        <v>6</v>
      </c>
      <c r="G629" s="168">
        <v>1</v>
      </c>
      <c r="H629" s="166" t="s">
        <v>670</v>
      </c>
    </row>
    <row r="630" spans="1:8" ht="12" outlineLevel="2">
      <c r="A630" s="164">
        <v>20</v>
      </c>
      <c r="B630" s="165" t="s">
        <v>666</v>
      </c>
      <c r="C630" s="165" t="s">
        <v>128</v>
      </c>
      <c r="D630" s="166" t="s">
        <v>290</v>
      </c>
      <c r="E630" s="167">
        <v>41700</v>
      </c>
      <c r="F630" s="168">
        <v>3</v>
      </c>
      <c r="G630" s="168">
        <v>4</v>
      </c>
      <c r="H630" s="166" t="s">
        <v>671</v>
      </c>
    </row>
    <row r="631" spans="1:8" ht="12" outlineLevel="2">
      <c r="A631" s="164">
        <v>20</v>
      </c>
      <c r="B631" s="165" t="s">
        <v>666</v>
      </c>
      <c r="C631" s="165" t="s">
        <v>128</v>
      </c>
      <c r="D631" s="166" t="s">
        <v>290</v>
      </c>
      <c r="E631" s="167">
        <v>41700</v>
      </c>
      <c r="F631" s="168">
        <v>1</v>
      </c>
      <c r="G631" s="168">
        <v>6</v>
      </c>
      <c r="H631" s="166" t="s">
        <v>672</v>
      </c>
    </row>
    <row r="632" spans="1:8" ht="12" outlineLevel="2">
      <c r="A632" s="164">
        <v>20</v>
      </c>
      <c r="B632" s="165" t="s">
        <v>666</v>
      </c>
      <c r="C632" s="165" t="s">
        <v>128</v>
      </c>
      <c r="D632" s="166" t="s">
        <v>286</v>
      </c>
      <c r="E632" s="167">
        <v>41560</v>
      </c>
      <c r="F632" s="168">
        <v>6</v>
      </c>
      <c r="G632" s="168">
        <v>1</v>
      </c>
      <c r="H632" s="166" t="s">
        <v>670</v>
      </c>
    </row>
    <row r="633" spans="1:8" ht="12" outlineLevel="2">
      <c r="A633" s="164">
        <v>20</v>
      </c>
      <c r="B633" s="165" t="s">
        <v>666</v>
      </c>
      <c r="C633" s="165" t="s">
        <v>128</v>
      </c>
      <c r="D633" s="166" t="s">
        <v>286</v>
      </c>
      <c r="E633" s="167">
        <v>41560</v>
      </c>
      <c r="F633" s="168">
        <v>3</v>
      </c>
      <c r="G633" s="168">
        <v>4</v>
      </c>
      <c r="H633" s="166" t="s">
        <v>671</v>
      </c>
    </row>
    <row r="634" spans="1:7" s="187" customFormat="1" ht="12" outlineLevel="1">
      <c r="A634" s="183"/>
      <c r="B634" s="184"/>
      <c r="C634" s="184" t="s">
        <v>129</v>
      </c>
      <c r="D634" s="181" t="s">
        <v>834</v>
      </c>
      <c r="E634" s="185"/>
      <c r="F634" s="186">
        <f>SUBTOTAL(9,F629:F633)</f>
        <v>19</v>
      </c>
      <c r="G634" s="186"/>
    </row>
    <row r="635" spans="1:8" ht="12" outlineLevel="2">
      <c r="A635" s="164">
        <v>20</v>
      </c>
      <c r="B635" s="165" t="s">
        <v>666</v>
      </c>
      <c r="C635" s="165" t="s">
        <v>49</v>
      </c>
      <c r="D635" s="166" t="s">
        <v>286</v>
      </c>
      <c r="E635" s="167">
        <v>41560</v>
      </c>
      <c r="F635" s="168">
        <v>4</v>
      </c>
      <c r="G635" s="168">
        <v>3</v>
      </c>
      <c r="H635" s="166" t="s">
        <v>669</v>
      </c>
    </row>
    <row r="636" spans="2:7" ht="12" outlineLevel="1">
      <c r="B636" s="165"/>
      <c r="C636" s="170" t="s">
        <v>50</v>
      </c>
      <c r="E636" s="167"/>
      <c r="F636" s="168">
        <f>SUBTOTAL(9,F635:F635)</f>
        <v>4</v>
      </c>
      <c r="G636" s="168"/>
    </row>
    <row r="637" spans="1:8" ht="12" outlineLevel="2">
      <c r="A637" s="164">
        <v>20</v>
      </c>
      <c r="B637" s="165" t="s">
        <v>666</v>
      </c>
      <c r="C637" s="165" t="s">
        <v>287</v>
      </c>
      <c r="D637" s="166" t="s">
        <v>290</v>
      </c>
      <c r="E637" s="167">
        <v>41700</v>
      </c>
      <c r="F637" s="168">
        <v>2</v>
      </c>
      <c r="G637" s="168">
        <v>5</v>
      </c>
      <c r="H637" s="166" t="s">
        <v>668</v>
      </c>
    </row>
    <row r="638" spans="2:7" ht="12" outlineLevel="1">
      <c r="B638" s="165"/>
      <c r="C638" s="170" t="s">
        <v>288</v>
      </c>
      <c r="E638" s="167"/>
      <c r="F638" s="168">
        <f>SUBTOTAL(9,F637:F637)</f>
        <v>2</v>
      </c>
      <c r="G638" s="168"/>
    </row>
    <row r="639" spans="1:8" ht="12" outlineLevel="2">
      <c r="A639" s="159">
        <v>20</v>
      </c>
      <c r="B639" s="160" t="s">
        <v>666</v>
      </c>
      <c r="C639" s="160" t="s">
        <v>111</v>
      </c>
      <c r="D639" s="160" t="s">
        <v>208</v>
      </c>
      <c r="E639" s="161">
        <v>41797</v>
      </c>
      <c r="F639" s="162">
        <v>5</v>
      </c>
      <c r="G639" s="162">
        <v>2</v>
      </c>
      <c r="H639" s="160" t="s">
        <v>667</v>
      </c>
    </row>
    <row r="640" spans="1:8" ht="12" outlineLevel="2">
      <c r="A640" s="159">
        <v>20</v>
      </c>
      <c r="B640" s="160" t="s">
        <v>666</v>
      </c>
      <c r="C640" s="160" t="s">
        <v>111</v>
      </c>
      <c r="D640" s="160" t="s">
        <v>208</v>
      </c>
      <c r="E640" s="161">
        <v>41797</v>
      </c>
      <c r="F640" s="162">
        <v>4</v>
      </c>
      <c r="G640" s="162">
        <v>3</v>
      </c>
      <c r="H640" s="160" t="s">
        <v>669</v>
      </c>
    </row>
    <row r="641" spans="1:8" ht="12" outlineLevel="2">
      <c r="A641" s="159">
        <v>20</v>
      </c>
      <c r="B641" s="160" t="s">
        <v>666</v>
      </c>
      <c r="C641" s="160" t="s">
        <v>111</v>
      </c>
      <c r="D641" s="160" t="s">
        <v>242</v>
      </c>
      <c r="E641" s="161">
        <v>41811</v>
      </c>
      <c r="F641" s="162">
        <v>1</v>
      </c>
      <c r="G641" s="162">
        <v>6</v>
      </c>
      <c r="H641" s="160" t="s">
        <v>672</v>
      </c>
    </row>
    <row r="642" spans="1:8" ht="12" outlineLevel="1">
      <c r="A642" s="159"/>
      <c r="B642" s="160"/>
      <c r="C642" s="169" t="s">
        <v>112</v>
      </c>
      <c r="D642" s="160"/>
      <c r="E642" s="161"/>
      <c r="F642" s="162">
        <f>SUBTOTAL(9,F639:F641)</f>
        <v>10</v>
      </c>
      <c r="G642" s="162"/>
      <c r="H642" s="160"/>
    </row>
    <row r="643" spans="1:8" ht="12" outlineLevel="2">
      <c r="A643" s="164">
        <v>21</v>
      </c>
      <c r="B643" s="165" t="s">
        <v>680</v>
      </c>
      <c r="C643" s="165" t="s">
        <v>385</v>
      </c>
      <c r="D643" s="166" t="s">
        <v>286</v>
      </c>
      <c r="E643" s="167">
        <v>41560</v>
      </c>
      <c r="F643" s="168">
        <v>4</v>
      </c>
      <c r="G643" s="168">
        <v>3</v>
      </c>
      <c r="H643" s="166" t="s">
        <v>684</v>
      </c>
    </row>
    <row r="644" spans="2:7" ht="12" outlineLevel="1">
      <c r="B644" s="165"/>
      <c r="C644" s="170" t="s">
        <v>386</v>
      </c>
      <c r="E644" s="167"/>
      <c r="F644" s="168">
        <f>SUBTOTAL(9,F643:F643)</f>
        <v>4</v>
      </c>
      <c r="G644" s="168"/>
    </row>
    <row r="645" spans="1:8" ht="12" outlineLevel="2">
      <c r="A645" s="159">
        <v>21</v>
      </c>
      <c r="B645" s="160" t="s">
        <v>680</v>
      </c>
      <c r="C645" s="160" t="s">
        <v>951</v>
      </c>
      <c r="D645" s="160" t="s">
        <v>208</v>
      </c>
      <c r="E645" s="161">
        <v>41797</v>
      </c>
      <c r="F645" s="162">
        <v>5</v>
      </c>
      <c r="G645" s="162">
        <v>2</v>
      </c>
      <c r="H645" s="160" t="s">
        <v>682</v>
      </c>
    </row>
    <row r="646" spans="1:8" ht="12" outlineLevel="1">
      <c r="A646" s="159"/>
      <c r="B646" s="160"/>
      <c r="C646" s="169" t="s">
        <v>953</v>
      </c>
      <c r="D646" s="160"/>
      <c r="E646" s="161"/>
      <c r="F646" s="162">
        <f>SUBTOTAL(9,F645:F645)</f>
        <v>5</v>
      </c>
      <c r="G646" s="162"/>
      <c r="H646" s="160"/>
    </row>
    <row r="647" spans="1:8" ht="12" outlineLevel="2">
      <c r="A647" s="159">
        <v>21</v>
      </c>
      <c r="B647" s="160" t="s">
        <v>680</v>
      </c>
      <c r="C647" s="160" t="s">
        <v>6</v>
      </c>
      <c r="D647" s="160" t="s">
        <v>208</v>
      </c>
      <c r="E647" s="161">
        <v>41797</v>
      </c>
      <c r="F647" s="162">
        <v>4</v>
      </c>
      <c r="G647" s="162">
        <v>3</v>
      </c>
      <c r="H647" s="160" t="s">
        <v>684</v>
      </c>
    </row>
    <row r="648" spans="1:8" ht="12" outlineLevel="1">
      <c r="A648" s="159"/>
      <c r="B648" s="160"/>
      <c r="C648" s="169" t="s">
        <v>7</v>
      </c>
      <c r="D648" s="160"/>
      <c r="E648" s="161"/>
      <c r="F648" s="162">
        <f>SUBTOTAL(9,F647:F647)</f>
        <v>4</v>
      </c>
      <c r="G648" s="162"/>
      <c r="H648" s="160"/>
    </row>
    <row r="649" spans="1:8" ht="12" outlineLevel="2">
      <c r="A649" s="164">
        <v>21</v>
      </c>
      <c r="B649" s="165" t="s">
        <v>680</v>
      </c>
      <c r="C649" s="165" t="s">
        <v>390</v>
      </c>
      <c r="D649" s="166" t="s">
        <v>290</v>
      </c>
      <c r="E649" s="167">
        <v>41700</v>
      </c>
      <c r="F649" s="168">
        <v>5</v>
      </c>
      <c r="G649" s="168">
        <v>2</v>
      </c>
      <c r="H649" s="166" t="s">
        <v>682</v>
      </c>
    </row>
    <row r="650" spans="2:7" ht="12" outlineLevel="1">
      <c r="B650" s="165"/>
      <c r="C650" s="170" t="s">
        <v>391</v>
      </c>
      <c r="E650" s="167"/>
      <c r="F650" s="168">
        <f>SUBTOTAL(9,F649:F649)</f>
        <v>5</v>
      </c>
      <c r="G650" s="168"/>
    </row>
    <row r="651" spans="1:8" ht="12" outlineLevel="2">
      <c r="A651" s="159">
        <v>21</v>
      </c>
      <c r="B651" s="160" t="s">
        <v>680</v>
      </c>
      <c r="C651" s="160" t="s">
        <v>124</v>
      </c>
      <c r="D651" s="160" t="s">
        <v>208</v>
      </c>
      <c r="E651" s="161">
        <v>41797</v>
      </c>
      <c r="F651" s="162">
        <v>2</v>
      </c>
      <c r="G651" s="162">
        <v>5</v>
      </c>
      <c r="H651" s="160" t="s">
        <v>685</v>
      </c>
    </row>
    <row r="652" spans="1:8" ht="12" outlineLevel="1">
      <c r="A652" s="159"/>
      <c r="B652" s="160"/>
      <c r="C652" s="169" t="s">
        <v>125</v>
      </c>
      <c r="D652" s="160"/>
      <c r="E652" s="161"/>
      <c r="F652" s="162">
        <f>SUBTOTAL(9,F651:F651)</f>
        <v>2</v>
      </c>
      <c r="G652" s="162"/>
      <c r="H652" s="160"/>
    </row>
    <row r="653" spans="1:8" ht="12" outlineLevel="2">
      <c r="A653" s="164">
        <v>21</v>
      </c>
      <c r="B653" s="165" t="s">
        <v>680</v>
      </c>
      <c r="C653" s="165" t="s">
        <v>198</v>
      </c>
      <c r="D653" s="166" t="s">
        <v>286</v>
      </c>
      <c r="E653" s="167">
        <v>41560</v>
      </c>
      <c r="F653" s="168">
        <v>2</v>
      </c>
      <c r="G653" s="168">
        <v>5</v>
      </c>
      <c r="H653" s="166" t="s">
        <v>685</v>
      </c>
    </row>
    <row r="654" spans="2:7" ht="12" outlineLevel="1">
      <c r="B654" s="165"/>
      <c r="C654" s="170" t="s">
        <v>200</v>
      </c>
      <c r="E654" s="167"/>
      <c r="F654" s="168">
        <f>SUBTOTAL(9,F653:F653)</f>
        <v>2</v>
      </c>
      <c r="G654" s="168"/>
    </row>
    <row r="655" spans="1:8" ht="12" outlineLevel="2">
      <c r="A655" s="164">
        <v>21</v>
      </c>
      <c r="B655" s="165" t="s">
        <v>680</v>
      </c>
      <c r="C655" s="165" t="s">
        <v>862</v>
      </c>
      <c r="D655" s="166" t="s">
        <v>290</v>
      </c>
      <c r="E655" s="167">
        <v>41700</v>
      </c>
      <c r="F655" s="168">
        <v>3</v>
      </c>
      <c r="G655" s="168">
        <v>4</v>
      </c>
      <c r="H655" s="166" t="s">
        <v>686</v>
      </c>
    </row>
    <row r="656" spans="2:7" ht="12" outlineLevel="1">
      <c r="B656" s="165"/>
      <c r="C656" s="170" t="s">
        <v>864</v>
      </c>
      <c r="E656" s="167"/>
      <c r="F656" s="168">
        <f>SUBTOTAL(9,F655:F655)</f>
        <v>3</v>
      </c>
      <c r="G656" s="168"/>
    </row>
    <row r="657" spans="1:8" ht="12" outlineLevel="2">
      <c r="A657" s="164">
        <v>21</v>
      </c>
      <c r="B657" s="165" t="s">
        <v>680</v>
      </c>
      <c r="C657" s="165" t="s">
        <v>117</v>
      </c>
      <c r="D657" s="166" t="s">
        <v>290</v>
      </c>
      <c r="E657" s="167">
        <v>41700</v>
      </c>
      <c r="F657" s="168">
        <v>6</v>
      </c>
      <c r="G657" s="168">
        <v>1</v>
      </c>
      <c r="H657" s="166" t="s">
        <v>681</v>
      </c>
    </row>
    <row r="658" spans="2:7" ht="12" outlineLevel="1">
      <c r="B658" s="165"/>
      <c r="C658" s="170" t="s">
        <v>814</v>
      </c>
      <c r="E658" s="167"/>
      <c r="F658" s="168">
        <f>SUBTOTAL(9,F657:F657)</f>
        <v>6</v>
      </c>
      <c r="G658" s="168"/>
    </row>
    <row r="659" spans="1:8" ht="12" outlineLevel="2">
      <c r="A659" s="159">
        <v>21</v>
      </c>
      <c r="B659" s="160" t="s">
        <v>680</v>
      </c>
      <c r="C659" s="160" t="s">
        <v>332</v>
      </c>
      <c r="D659" s="160" t="s">
        <v>208</v>
      </c>
      <c r="E659" s="161">
        <v>41797</v>
      </c>
      <c r="F659" s="162">
        <v>1</v>
      </c>
      <c r="G659" s="162">
        <v>6</v>
      </c>
      <c r="H659" s="160" t="s">
        <v>683</v>
      </c>
    </row>
    <row r="660" spans="1:8" ht="12" outlineLevel="1">
      <c r="A660" s="159"/>
      <c r="B660" s="160"/>
      <c r="C660" s="169" t="s">
        <v>333</v>
      </c>
      <c r="D660" s="160"/>
      <c r="E660" s="161"/>
      <c r="F660" s="162">
        <f>SUBTOTAL(9,F659:F659)</f>
        <v>1</v>
      </c>
      <c r="G660" s="162"/>
      <c r="H660" s="160"/>
    </row>
    <row r="661" spans="1:8" ht="12" outlineLevel="2">
      <c r="A661" s="164">
        <v>21</v>
      </c>
      <c r="B661" s="165" t="s">
        <v>680</v>
      </c>
      <c r="C661" s="165" t="s">
        <v>1130</v>
      </c>
      <c r="D661" s="166" t="s">
        <v>286</v>
      </c>
      <c r="E661" s="167">
        <v>41560</v>
      </c>
      <c r="F661" s="168">
        <v>3</v>
      </c>
      <c r="G661" s="168">
        <v>4</v>
      </c>
      <c r="H661" s="166" t="s">
        <v>686</v>
      </c>
    </row>
    <row r="662" spans="2:7" ht="12" outlineLevel="1">
      <c r="B662" s="165"/>
      <c r="C662" s="170" t="s">
        <v>1132</v>
      </c>
      <c r="E662" s="167"/>
      <c r="F662" s="168">
        <f>SUBTOTAL(9,F661:F661)</f>
        <v>3</v>
      </c>
      <c r="G662" s="168"/>
    </row>
    <row r="663" spans="1:8" ht="12" outlineLevel="2">
      <c r="A663" s="164">
        <v>21</v>
      </c>
      <c r="B663" s="165" t="s">
        <v>680</v>
      </c>
      <c r="C663" s="165" t="s">
        <v>1052</v>
      </c>
      <c r="D663" s="166" t="s">
        <v>290</v>
      </c>
      <c r="E663" s="167">
        <v>41700</v>
      </c>
      <c r="F663" s="168">
        <v>2</v>
      </c>
      <c r="G663" s="168">
        <v>5</v>
      </c>
      <c r="H663" s="166" t="s">
        <v>685</v>
      </c>
    </row>
    <row r="664" spans="2:7" ht="12" outlineLevel="1">
      <c r="B664" s="165"/>
      <c r="C664" s="170" t="s">
        <v>1053</v>
      </c>
      <c r="E664" s="167"/>
      <c r="F664" s="168">
        <f>SUBTOTAL(9,F663:F663)</f>
        <v>2</v>
      </c>
      <c r="G664" s="168"/>
    </row>
    <row r="665" spans="1:8" ht="12" outlineLevel="2">
      <c r="A665" s="164">
        <v>21</v>
      </c>
      <c r="B665" s="165" t="s">
        <v>680</v>
      </c>
      <c r="C665" s="165" t="s">
        <v>378</v>
      </c>
      <c r="D665" s="166" t="s">
        <v>286</v>
      </c>
      <c r="E665" s="167">
        <v>41560</v>
      </c>
      <c r="F665" s="168">
        <v>6</v>
      </c>
      <c r="G665" s="168">
        <v>1</v>
      </c>
      <c r="H665" s="166" t="s">
        <v>681</v>
      </c>
    </row>
    <row r="666" spans="2:7" ht="12" outlineLevel="1">
      <c r="B666" s="165"/>
      <c r="C666" s="170" t="s">
        <v>380</v>
      </c>
      <c r="E666" s="167"/>
      <c r="F666" s="168">
        <f>SUBTOTAL(9,F665:F665)</f>
        <v>6</v>
      </c>
      <c r="G666" s="168"/>
    </row>
    <row r="667" spans="1:8" ht="12" outlineLevel="2">
      <c r="A667" s="164">
        <v>21</v>
      </c>
      <c r="B667" s="165" t="s">
        <v>680</v>
      </c>
      <c r="C667" s="165" t="s">
        <v>21</v>
      </c>
      <c r="D667" s="166" t="s">
        <v>286</v>
      </c>
      <c r="E667" s="167">
        <v>41560</v>
      </c>
      <c r="F667" s="168">
        <v>5</v>
      </c>
      <c r="G667" s="168">
        <v>2</v>
      </c>
      <c r="H667" s="166" t="s">
        <v>682</v>
      </c>
    </row>
    <row r="668" spans="2:7" ht="12" outlineLevel="1">
      <c r="B668" s="165"/>
      <c r="C668" s="170" t="s">
        <v>22</v>
      </c>
      <c r="E668" s="167"/>
      <c r="F668" s="168">
        <f>SUBTOTAL(9,F667:F667)</f>
        <v>5</v>
      </c>
      <c r="G668" s="168"/>
    </row>
    <row r="669" spans="1:8" ht="12" outlineLevel="2">
      <c r="A669" s="159">
        <v>21</v>
      </c>
      <c r="B669" s="160" t="s">
        <v>680</v>
      </c>
      <c r="C669" s="160" t="s">
        <v>97</v>
      </c>
      <c r="D669" s="160" t="s">
        <v>208</v>
      </c>
      <c r="E669" s="161">
        <v>41797</v>
      </c>
      <c r="F669" s="162">
        <v>6</v>
      </c>
      <c r="G669" s="162">
        <v>1</v>
      </c>
      <c r="H669" s="160" t="s">
        <v>681</v>
      </c>
    </row>
    <row r="670" spans="1:8" ht="12" outlineLevel="1">
      <c r="A670" s="159"/>
      <c r="B670" s="160"/>
      <c r="C670" s="169" t="s">
        <v>98</v>
      </c>
      <c r="D670" s="160"/>
      <c r="E670" s="161"/>
      <c r="F670" s="162">
        <f>SUBTOTAL(9,F669:F669)</f>
        <v>6</v>
      </c>
      <c r="G670" s="162"/>
      <c r="H670" s="160"/>
    </row>
    <row r="671" spans="1:8" ht="12" outlineLevel="2">
      <c r="A671" s="164">
        <v>21</v>
      </c>
      <c r="B671" s="165" t="s">
        <v>680</v>
      </c>
      <c r="C671" s="165" t="s">
        <v>381</v>
      </c>
      <c r="D671" s="166" t="s">
        <v>290</v>
      </c>
      <c r="E671" s="167">
        <v>41700</v>
      </c>
      <c r="F671" s="168">
        <v>1</v>
      </c>
      <c r="G671" s="168">
        <v>6</v>
      </c>
      <c r="H671" s="166" t="s">
        <v>683</v>
      </c>
    </row>
    <row r="672" spans="2:7" ht="12" outlineLevel="1">
      <c r="B672" s="165"/>
      <c r="C672" s="170" t="s">
        <v>383</v>
      </c>
      <c r="E672" s="167"/>
      <c r="F672" s="168">
        <f>SUBTOTAL(9,F671:F671)</f>
        <v>1</v>
      </c>
      <c r="G672" s="168"/>
    </row>
    <row r="673" spans="1:8" ht="12" outlineLevel="2">
      <c r="A673" s="164">
        <v>21</v>
      </c>
      <c r="B673" s="165" t="s">
        <v>680</v>
      </c>
      <c r="C673" s="165" t="s">
        <v>307</v>
      </c>
      <c r="D673" s="166" t="s">
        <v>290</v>
      </c>
      <c r="E673" s="167">
        <v>41700</v>
      </c>
      <c r="F673" s="168">
        <v>4</v>
      </c>
      <c r="G673" s="168">
        <v>3</v>
      </c>
      <c r="H673" s="166" t="s">
        <v>684</v>
      </c>
    </row>
    <row r="674" spans="1:8" ht="12" outlineLevel="2">
      <c r="A674" s="159">
        <v>21</v>
      </c>
      <c r="B674" s="160" t="s">
        <v>680</v>
      </c>
      <c r="C674" s="160" t="s">
        <v>307</v>
      </c>
      <c r="D674" s="160" t="s">
        <v>208</v>
      </c>
      <c r="E674" s="161">
        <v>41797</v>
      </c>
      <c r="F674" s="162">
        <v>3</v>
      </c>
      <c r="G674" s="162">
        <v>4</v>
      </c>
      <c r="H674" s="160" t="s">
        <v>686</v>
      </c>
    </row>
    <row r="675" spans="1:8" s="187" customFormat="1" ht="12" outlineLevel="1">
      <c r="A675" s="177"/>
      <c r="B675" s="178"/>
      <c r="C675" s="178" t="s">
        <v>224</v>
      </c>
      <c r="D675" s="181" t="s">
        <v>834</v>
      </c>
      <c r="E675" s="182"/>
      <c r="F675" s="179">
        <f>SUBTOTAL(9,F673:F674)</f>
        <v>7</v>
      </c>
      <c r="G675" s="179"/>
      <c r="H675" s="178"/>
    </row>
    <row r="676" spans="1:8" ht="12" outlineLevel="2">
      <c r="A676" s="164">
        <v>21</v>
      </c>
      <c r="B676" s="165" t="s">
        <v>680</v>
      </c>
      <c r="C676" s="165" t="s">
        <v>128</v>
      </c>
      <c r="D676" s="166" t="s">
        <v>286</v>
      </c>
      <c r="E676" s="167">
        <v>41560</v>
      </c>
      <c r="F676" s="168">
        <v>1</v>
      </c>
      <c r="G676" s="168">
        <v>6</v>
      </c>
      <c r="H676" s="166" t="s">
        <v>683</v>
      </c>
    </row>
    <row r="677" spans="2:7" ht="12" outlineLevel="1">
      <c r="B677" s="165"/>
      <c r="C677" s="170" t="s">
        <v>129</v>
      </c>
      <c r="E677" s="167"/>
      <c r="F677" s="168">
        <f>SUBTOTAL(9,F676:F676)</f>
        <v>1</v>
      </c>
      <c r="G677" s="168"/>
    </row>
    <row r="678" spans="1:8" ht="12" outlineLevel="2">
      <c r="A678" s="164">
        <v>22</v>
      </c>
      <c r="B678" s="165" t="s">
        <v>687</v>
      </c>
      <c r="C678" s="165" t="s">
        <v>297</v>
      </c>
      <c r="D678" s="166" t="s">
        <v>290</v>
      </c>
      <c r="E678" s="167">
        <v>41700</v>
      </c>
      <c r="F678" s="168">
        <v>6</v>
      </c>
      <c r="G678" s="168">
        <v>1</v>
      </c>
      <c r="H678" s="166" t="s">
        <v>688</v>
      </c>
    </row>
    <row r="679" spans="1:8" ht="12" outlineLevel="2">
      <c r="A679" s="159">
        <v>22</v>
      </c>
      <c r="B679" s="160" t="s">
        <v>687</v>
      </c>
      <c r="C679" s="160" t="s">
        <v>297</v>
      </c>
      <c r="D679" s="160" t="s">
        <v>208</v>
      </c>
      <c r="E679" s="161">
        <v>41797</v>
      </c>
      <c r="F679" s="162">
        <v>1</v>
      </c>
      <c r="G679" s="162">
        <v>6</v>
      </c>
      <c r="H679" s="160" t="s">
        <v>691</v>
      </c>
    </row>
    <row r="680" spans="1:8" ht="12" outlineLevel="1">
      <c r="A680" s="159"/>
      <c r="B680" s="160"/>
      <c r="C680" s="169" t="s">
        <v>298</v>
      </c>
      <c r="D680" s="160"/>
      <c r="E680" s="161"/>
      <c r="F680" s="162">
        <f>SUBTOTAL(9,F678:F679)</f>
        <v>7</v>
      </c>
      <c r="G680" s="162"/>
      <c r="H680" s="160"/>
    </row>
    <row r="681" spans="1:8" ht="12" outlineLevel="2">
      <c r="A681" s="164">
        <v>22</v>
      </c>
      <c r="B681" s="165" t="s">
        <v>687</v>
      </c>
      <c r="C681" s="165" t="s">
        <v>742</v>
      </c>
      <c r="D681" s="166" t="s">
        <v>290</v>
      </c>
      <c r="E681" s="167">
        <v>41700</v>
      </c>
      <c r="F681" s="168">
        <v>1</v>
      </c>
      <c r="G681" s="168">
        <v>6</v>
      </c>
      <c r="H681" s="166" t="s">
        <v>691</v>
      </c>
    </row>
    <row r="682" spans="2:7" ht="12" outlineLevel="1">
      <c r="B682" s="165"/>
      <c r="C682" s="170" t="s">
        <v>743</v>
      </c>
      <c r="E682" s="167"/>
      <c r="F682" s="168">
        <f>SUBTOTAL(9,F681:F681)</f>
        <v>1</v>
      </c>
      <c r="G682" s="168"/>
    </row>
    <row r="683" spans="1:8" ht="12" outlineLevel="2">
      <c r="A683" s="159">
        <v>22</v>
      </c>
      <c r="B683" s="160" t="s">
        <v>687</v>
      </c>
      <c r="C683" s="160" t="s">
        <v>334</v>
      </c>
      <c r="D683" s="160" t="s">
        <v>208</v>
      </c>
      <c r="E683" s="161">
        <v>41797</v>
      </c>
      <c r="F683" s="162">
        <v>5</v>
      </c>
      <c r="G683" s="162">
        <v>2</v>
      </c>
      <c r="H683" s="160" t="s">
        <v>689</v>
      </c>
    </row>
    <row r="684" spans="1:8" ht="12" outlineLevel="2">
      <c r="A684" s="159">
        <v>22</v>
      </c>
      <c r="B684" s="160" t="s">
        <v>687</v>
      </c>
      <c r="C684" s="160" t="s">
        <v>334</v>
      </c>
      <c r="D684" s="160" t="s">
        <v>242</v>
      </c>
      <c r="E684" s="161">
        <v>41811</v>
      </c>
      <c r="F684" s="162">
        <v>4</v>
      </c>
      <c r="G684" s="162">
        <v>3</v>
      </c>
      <c r="H684" s="160" t="s">
        <v>692</v>
      </c>
    </row>
    <row r="685" spans="1:8" ht="12" outlineLevel="1">
      <c r="A685" s="159"/>
      <c r="B685" s="160"/>
      <c r="C685" s="169" t="s">
        <v>335</v>
      </c>
      <c r="D685" s="160"/>
      <c r="E685" s="161"/>
      <c r="F685" s="162">
        <f>SUBTOTAL(9,F683:F684)</f>
        <v>9</v>
      </c>
      <c r="G685" s="162"/>
      <c r="H685" s="160"/>
    </row>
    <row r="686" spans="1:8" ht="12" outlineLevel="2">
      <c r="A686" s="164">
        <v>22</v>
      </c>
      <c r="B686" s="165" t="s">
        <v>687</v>
      </c>
      <c r="C686" s="165" t="s">
        <v>972</v>
      </c>
      <c r="D686" s="166" t="s">
        <v>286</v>
      </c>
      <c r="E686" s="167">
        <v>41560</v>
      </c>
      <c r="F686" s="168">
        <v>6</v>
      </c>
      <c r="G686" s="168">
        <v>1</v>
      </c>
      <c r="H686" s="166" t="s">
        <v>688</v>
      </c>
    </row>
    <row r="687" spans="2:7" ht="12" outlineLevel="1">
      <c r="B687" s="165"/>
      <c r="C687" s="170" t="s">
        <v>973</v>
      </c>
      <c r="E687" s="167"/>
      <c r="F687" s="168">
        <f>SUBTOTAL(9,F686:F686)</f>
        <v>6</v>
      </c>
      <c r="G687" s="168"/>
    </row>
    <row r="688" spans="1:8" ht="12" outlineLevel="2">
      <c r="A688" s="164">
        <v>22</v>
      </c>
      <c r="B688" s="165" t="s">
        <v>687</v>
      </c>
      <c r="C688" s="165" t="s">
        <v>76</v>
      </c>
      <c r="D688" s="166" t="s">
        <v>290</v>
      </c>
      <c r="E688" s="167">
        <v>41700</v>
      </c>
      <c r="F688" s="168">
        <v>4</v>
      </c>
      <c r="G688" s="168">
        <v>3</v>
      </c>
      <c r="H688" s="166" t="s">
        <v>692</v>
      </c>
    </row>
    <row r="689" spans="2:7" ht="12" outlineLevel="1">
      <c r="B689" s="165"/>
      <c r="C689" s="170" t="s">
        <v>77</v>
      </c>
      <c r="E689" s="167"/>
      <c r="F689" s="168">
        <f>SUBTOTAL(9,F688:F688)</f>
        <v>4</v>
      </c>
      <c r="G689" s="168"/>
    </row>
    <row r="690" spans="1:8" ht="12" outlineLevel="2">
      <c r="A690" s="159">
        <v>22</v>
      </c>
      <c r="B690" s="160" t="s">
        <v>687</v>
      </c>
      <c r="C690" s="160" t="s">
        <v>390</v>
      </c>
      <c r="D690" s="160" t="s">
        <v>208</v>
      </c>
      <c r="E690" s="161">
        <v>41797</v>
      </c>
      <c r="F690" s="162">
        <v>6</v>
      </c>
      <c r="G690" s="162">
        <v>1</v>
      </c>
      <c r="H690" s="160" t="s">
        <v>688</v>
      </c>
    </row>
    <row r="691" spans="1:8" ht="12" outlineLevel="2">
      <c r="A691" s="159">
        <v>22</v>
      </c>
      <c r="B691" s="160" t="s">
        <v>687</v>
      </c>
      <c r="C691" s="160" t="s">
        <v>390</v>
      </c>
      <c r="D691" s="160" t="s">
        <v>242</v>
      </c>
      <c r="E691" s="161">
        <v>41811</v>
      </c>
      <c r="F691" s="162">
        <v>6</v>
      </c>
      <c r="G691" s="162">
        <v>1</v>
      </c>
      <c r="H691" s="160" t="s">
        <v>688</v>
      </c>
    </row>
    <row r="692" spans="1:8" s="187" customFormat="1" ht="12" outlineLevel="1">
      <c r="A692" s="177"/>
      <c r="B692" s="178"/>
      <c r="C692" s="178" t="s">
        <v>391</v>
      </c>
      <c r="D692" s="181" t="s">
        <v>834</v>
      </c>
      <c r="E692" s="182"/>
      <c r="F692" s="179">
        <f>SUBTOTAL(9,F690:F691)</f>
        <v>12</v>
      </c>
      <c r="G692" s="179"/>
      <c r="H692" s="178"/>
    </row>
    <row r="693" spans="1:8" ht="12" outlineLevel="2">
      <c r="A693" s="164">
        <v>22</v>
      </c>
      <c r="B693" s="165" t="s">
        <v>687</v>
      </c>
      <c r="C693" s="165" t="s">
        <v>1130</v>
      </c>
      <c r="D693" s="166" t="s">
        <v>286</v>
      </c>
      <c r="E693" s="167">
        <v>41560</v>
      </c>
      <c r="F693" s="168">
        <v>5</v>
      </c>
      <c r="G693" s="168">
        <v>2</v>
      </c>
      <c r="H693" s="166" t="s">
        <v>689</v>
      </c>
    </row>
    <row r="694" spans="2:7" ht="12" outlineLevel="1">
      <c r="B694" s="165"/>
      <c r="C694" s="170" t="s">
        <v>1132</v>
      </c>
      <c r="E694" s="167"/>
      <c r="F694" s="168">
        <f>SUBTOTAL(9,F693:F693)</f>
        <v>5</v>
      </c>
      <c r="G694" s="168"/>
    </row>
    <row r="695" spans="1:8" ht="12" outlineLevel="2">
      <c r="A695" s="164">
        <v>22</v>
      </c>
      <c r="B695" s="165" t="s">
        <v>687</v>
      </c>
      <c r="C695" s="165" t="s">
        <v>196</v>
      </c>
      <c r="D695" s="166" t="s">
        <v>286</v>
      </c>
      <c r="E695" s="167">
        <v>41560</v>
      </c>
      <c r="F695" s="168">
        <v>3</v>
      </c>
      <c r="G695" s="168">
        <v>4</v>
      </c>
      <c r="H695" s="166" t="s">
        <v>690</v>
      </c>
    </row>
    <row r="696" spans="2:7" ht="12" outlineLevel="1">
      <c r="B696" s="165"/>
      <c r="C696" s="170" t="s">
        <v>197</v>
      </c>
      <c r="E696" s="167"/>
      <c r="F696" s="168">
        <f>SUBTOTAL(9,F695:F695)</f>
        <v>3</v>
      </c>
      <c r="G696" s="168"/>
    </row>
    <row r="697" spans="1:8" ht="12" outlineLevel="2">
      <c r="A697" s="159">
        <v>22</v>
      </c>
      <c r="B697" s="160" t="s">
        <v>687</v>
      </c>
      <c r="C697" s="160" t="s">
        <v>1396</v>
      </c>
      <c r="D697" s="160" t="s">
        <v>208</v>
      </c>
      <c r="E697" s="161">
        <v>41797</v>
      </c>
      <c r="F697" s="162">
        <v>4</v>
      </c>
      <c r="G697" s="162">
        <v>3</v>
      </c>
      <c r="H697" s="160" t="s">
        <v>692</v>
      </c>
    </row>
    <row r="698" spans="1:8" ht="12" outlineLevel="1">
      <c r="A698" s="159"/>
      <c r="B698" s="160"/>
      <c r="C698" s="169" t="s">
        <v>1399</v>
      </c>
      <c r="D698" s="160"/>
      <c r="E698" s="161"/>
      <c r="F698" s="162">
        <f>SUBTOTAL(9,F697:F697)</f>
        <v>4</v>
      </c>
      <c r="G698" s="162"/>
      <c r="H698" s="160"/>
    </row>
    <row r="699" spans="1:8" ht="12" outlineLevel="2">
      <c r="A699" s="164">
        <v>22</v>
      </c>
      <c r="B699" s="165" t="s">
        <v>687</v>
      </c>
      <c r="C699" s="165" t="s">
        <v>60</v>
      </c>
      <c r="D699" s="166" t="s">
        <v>290</v>
      </c>
      <c r="E699" s="167">
        <v>41700</v>
      </c>
      <c r="F699" s="168">
        <v>5</v>
      </c>
      <c r="G699" s="168">
        <v>2</v>
      </c>
      <c r="H699" s="166" t="s">
        <v>689</v>
      </c>
    </row>
    <row r="700" spans="2:7" ht="12" outlineLevel="1">
      <c r="B700" s="165"/>
      <c r="C700" s="170" t="s">
        <v>68</v>
      </c>
      <c r="E700" s="167"/>
      <c r="F700" s="168">
        <f>SUBTOTAL(9,F699:F699)</f>
        <v>5</v>
      </c>
      <c r="G700" s="168"/>
    </row>
    <row r="701" spans="1:8" ht="12" outlineLevel="2">
      <c r="A701" s="164">
        <v>22</v>
      </c>
      <c r="B701" s="165" t="s">
        <v>687</v>
      </c>
      <c r="C701" s="165" t="s">
        <v>229</v>
      </c>
      <c r="D701" s="166" t="s">
        <v>290</v>
      </c>
      <c r="E701" s="167">
        <v>41700</v>
      </c>
      <c r="F701" s="168">
        <v>2</v>
      </c>
      <c r="G701" s="168">
        <v>5</v>
      </c>
      <c r="H701" s="166" t="s">
        <v>694</v>
      </c>
    </row>
    <row r="702" spans="2:7" ht="12" outlineLevel="1">
      <c r="B702" s="165"/>
      <c r="C702" s="170" t="s">
        <v>230</v>
      </c>
      <c r="E702" s="167"/>
      <c r="F702" s="168">
        <f>SUBTOTAL(9,F701:F701)</f>
        <v>2</v>
      </c>
      <c r="G702" s="168"/>
    </row>
    <row r="703" spans="1:8" ht="12" outlineLevel="2">
      <c r="A703" s="164">
        <v>22</v>
      </c>
      <c r="B703" s="165" t="s">
        <v>687</v>
      </c>
      <c r="C703" s="165" t="s">
        <v>128</v>
      </c>
      <c r="D703" s="166" t="s">
        <v>286</v>
      </c>
      <c r="E703" s="167">
        <v>41560</v>
      </c>
      <c r="F703" s="168">
        <v>1</v>
      </c>
      <c r="G703" s="168">
        <v>6</v>
      </c>
      <c r="H703" s="166" t="s">
        <v>691</v>
      </c>
    </row>
    <row r="704" spans="1:8" ht="12" outlineLevel="2">
      <c r="A704" s="159">
        <v>22</v>
      </c>
      <c r="B704" s="160" t="s">
        <v>687</v>
      </c>
      <c r="C704" s="160" t="s">
        <v>128</v>
      </c>
      <c r="D704" s="160" t="s">
        <v>208</v>
      </c>
      <c r="E704" s="161">
        <v>41797</v>
      </c>
      <c r="F704" s="162">
        <v>3</v>
      </c>
      <c r="G704" s="162">
        <v>4</v>
      </c>
      <c r="H704" s="160" t="s">
        <v>690</v>
      </c>
    </row>
    <row r="705" spans="1:8" ht="12" outlineLevel="1">
      <c r="A705" s="159"/>
      <c r="B705" s="160"/>
      <c r="C705" s="169" t="s">
        <v>129</v>
      </c>
      <c r="D705" s="160"/>
      <c r="E705" s="161"/>
      <c r="F705" s="162">
        <f>SUBTOTAL(9,F703:F704)</f>
        <v>4</v>
      </c>
      <c r="G705" s="162"/>
      <c r="H705" s="160"/>
    </row>
    <row r="706" spans="1:8" ht="12" outlineLevel="2">
      <c r="A706" s="164">
        <v>22</v>
      </c>
      <c r="B706" s="165" t="s">
        <v>687</v>
      </c>
      <c r="C706" s="165" t="s">
        <v>106</v>
      </c>
      <c r="D706" s="166" t="s">
        <v>290</v>
      </c>
      <c r="E706" s="167">
        <v>41700</v>
      </c>
      <c r="F706" s="168">
        <v>3</v>
      </c>
      <c r="G706" s="168">
        <v>4</v>
      </c>
      <c r="H706" s="166" t="s">
        <v>690</v>
      </c>
    </row>
    <row r="707" spans="2:7" ht="12" outlineLevel="1">
      <c r="B707" s="165"/>
      <c r="C707" s="170" t="s">
        <v>107</v>
      </c>
      <c r="E707" s="167"/>
      <c r="F707" s="168">
        <f>SUBTOTAL(9,F706:F706)</f>
        <v>3</v>
      </c>
      <c r="G707" s="168"/>
    </row>
    <row r="708" spans="1:8" ht="12" outlineLevel="2">
      <c r="A708" s="164">
        <v>22</v>
      </c>
      <c r="B708" s="165" t="s">
        <v>687</v>
      </c>
      <c r="C708" s="165" t="s">
        <v>287</v>
      </c>
      <c r="D708" s="166" t="s">
        <v>286</v>
      </c>
      <c r="E708" s="167">
        <v>41560</v>
      </c>
      <c r="F708" s="168">
        <v>4</v>
      </c>
      <c r="G708" s="168">
        <v>3</v>
      </c>
      <c r="H708" s="166" t="s">
        <v>692</v>
      </c>
    </row>
    <row r="709" spans="2:7" ht="12" outlineLevel="1">
      <c r="B709" s="165"/>
      <c r="C709" s="170" t="s">
        <v>288</v>
      </c>
      <c r="E709" s="167"/>
      <c r="F709" s="168">
        <f>SUBTOTAL(9,F708:F708)</f>
        <v>4</v>
      </c>
      <c r="G709" s="168"/>
    </row>
    <row r="710" spans="1:8" ht="12" outlineLevel="2">
      <c r="A710" s="164">
        <v>22</v>
      </c>
      <c r="B710" s="165" t="s">
        <v>687</v>
      </c>
      <c r="C710" s="165" t="s">
        <v>25</v>
      </c>
      <c r="D710" s="166" t="s">
        <v>286</v>
      </c>
      <c r="E710" s="167">
        <v>41560</v>
      </c>
      <c r="F710" s="168">
        <v>2</v>
      </c>
      <c r="G710" s="168">
        <v>5</v>
      </c>
      <c r="H710" s="166" t="s">
        <v>694</v>
      </c>
    </row>
    <row r="711" spans="2:7" ht="12" outlineLevel="1">
      <c r="B711" s="165"/>
      <c r="C711" s="170" t="s">
        <v>1253</v>
      </c>
      <c r="E711" s="167"/>
      <c r="F711" s="168">
        <f>SUBTOTAL(9,F710:F710)</f>
        <v>2</v>
      </c>
      <c r="G711" s="168"/>
    </row>
    <row r="712" spans="1:8" ht="12" outlineLevel="2">
      <c r="A712" s="159">
        <v>22</v>
      </c>
      <c r="B712" s="160" t="s">
        <v>687</v>
      </c>
      <c r="C712" s="160" t="s">
        <v>111</v>
      </c>
      <c r="D712" s="160" t="s">
        <v>208</v>
      </c>
      <c r="E712" s="161">
        <v>41797</v>
      </c>
      <c r="F712" s="162">
        <v>2</v>
      </c>
      <c r="G712" s="162">
        <v>5</v>
      </c>
      <c r="H712" s="160" t="s">
        <v>694</v>
      </c>
    </row>
    <row r="713" spans="1:8" ht="12" outlineLevel="1">
      <c r="A713" s="159"/>
      <c r="B713" s="160"/>
      <c r="C713" s="169" t="s">
        <v>112</v>
      </c>
      <c r="D713" s="160"/>
      <c r="E713" s="161"/>
      <c r="F713" s="162">
        <f>SUBTOTAL(9,F712:F712)</f>
        <v>2</v>
      </c>
      <c r="G713" s="162"/>
      <c r="H713" s="160"/>
    </row>
    <row r="714" spans="1:8" ht="12" outlineLevel="2">
      <c r="A714" s="164">
        <v>23</v>
      </c>
      <c r="B714" s="165" t="s">
        <v>696</v>
      </c>
      <c r="C714" s="165" t="s">
        <v>297</v>
      </c>
      <c r="D714" s="166" t="s">
        <v>290</v>
      </c>
      <c r="E714" s="167">
        <v>41700</v>
      </c>
      <c r="F714" s="168">
        <v>5</v>
      </c>
      <c r="G714" s="168">
        <v>2</v>
      </c>
      <c r="H714" s="166" t="s">
        <v>699</v>
      </c>
    </row>
    <row r="715" spans="2:7" ht="12" outlineLevel="1">
      <c r="B715" s="165"/>
      <c r="C715" s="170" t="s">
        <v>298</v>
      </c>
      <c r="E715" s="167"/>
      <c r="F715" s="168">
        <f>SUBTOTAL(9,F714:F714)</f>
        <v>5</v>
      </c>
      <c r="G715" s="168"/>
    </row>
    <row r="716" spans="1:8" ht="12" outlineLevel="2">
      <c r="A716" s="164">
        <v>23</v>
      </c>
      <c r="B716" s="165" t="s">
        <v>696</v>
      </c>
      <c r="C716" s="165" t="s">
        <v>336</v>
      </c>
      <c r="D716" s="166" t="s">
        <v>290</v>
      </c>
      <c r="E716" s="167">
        <v>41700</v>
      </c>
      <c r="F716" s="168">
        <v>6</v>
      </c>
      <c r="G716" s="168">
        <v>1</v>
      </c>
      <c r="H716" s="166" t="s">
        <v>701</v>
      </c>
    </row>
    <row r="717" spans="2:7" ht="12" outlineLevel="1">
      <c r="B717" s="165"/>
      <c r="C717" s="170" t="s">
        <v>206</v>
      </c>
      <c r="E717" s="167"/>
      <c r="F717" s="168">
        <f>SUBTOTAL(9,F716:F716)</f>
        <v>6</v>
      </c>
      <c r="G717" s="168"/>
    </row>
    <row r="718" spans="1:8" ht="12" outlineLevel="2">
      <c r="A718" s="159">
        <v>23</v>
      </c>
      <c r="B718" s="160" t="s">
        <v>696</v>
      </c>
      <c r="C718" s="160" t="s">
        <v>334</v>
      </c>
      <c r="D718" s="160" t="s">
        <v>208</v>
      </c>
      <c r="E718" s="161">
        <v>41797</v>
      </c>
      <c r="F718" s="162">
        <v>3</v>
      </c>
      <c r="G718" s="162">
        <v>4</v>
      </c>
      <c r="H718" s="160" t="s">
        <v>697</v>
      </c>
    </row>
    <row r="719" spans="1:8" ht="12" outlineLevel="1">
      <c r="A719" s="159"/>
      <c r="B719" s="160"/>
      <c r="C719" s="169" t="s">
        <v>335</v>
      </c>
      <c r="D719" s="160"/>
      <c r="E719" s="161"/>
      <c r="F719" s="162">
        <f>SUBTOTAL(9,F718:F718)</f>
        <v>3</v>
      </c>
      <c r="G719" s="162"/>
      <c r="H719" s="160"/>
    </row>
    <row r="720" spans="1:8" ht="12" outlineLevel="2">
      <c r="A720" s="164">
        <v>23</v>
      </c>
      <c r="B720" s="165" t="s">
        <v>696</v>
      </c>
      <c r="C720" s="165" t="s">
        <v>1312</v>
      </c>
      <c r="D720" s="166" t="s">
        <v>286</v>
      </c>
      <c r="E720" s="167">
        <v>41560</v>
      </c>
      <c r="F720" s="168">
        <v>2</v>
      </c>
      <c r="G720" s="168">
        <v>5</v>
      </c>
      <c r="H720" s="166" t="s">
        <v>698</v>
      </c>
    </row>
    <row r="721" spans="2:7" ht="12" outlineLevel="1">
      <c r="B721" s="165"/>
      <c r="C721" s="170" t="s">
        <v>1313</v>
      </c>
      <c r="E721" s="167"/>
      <c r="F721" s="168">
        <f>SUBTOTAL(9,F720:F720)</f>
        <v>2</v>
      </c>
      <c r="G721" s="168"/>
    </row>
    <row r="722" spans="1:8" ht="12" outlineLevel="2">
      <c r="A722" s="164">
        <v>23</v>
      </c>
      <c r="B722" s="165" t="s">
        <v>696</v>
      </c>
      <c r="C722" s="165" t="s">
        <v>372</v>
      </c>
      <c r="D722" s="166" t="s">
        <v>286</v>
      </c>
      <c r="E722" s="167">
        <v>41560</v>
      </c>
      <c r="F722" s="168">
        <v>4</v>
      </c>
      <c r="G722" s="168">
        <v>3</v>
      </c>
      <c r="H722" s="166" t="s">
        <v>700</v>
      </c>
    </row>
    <row r="723" spans="2:7" ht="12" outlineLevel="1">
      <c r="B723" s="165"/>
      <c r="C723" s="170" t="s">
        <v>413</v>
      </c>
      <c r="E723" s="167"/>
      <c r="F723" s="168">
        <f>SUBTOTAL(9,F722:F722)</f>
        <v>4</v>
      </c>
      <c r="G723" s="168"/>
    </row>
    <row r="724" spans="1:8" ht="12" outlineLevel="2">
      <c r="A724" s="164">
        <v>23</v>
      </c>
      <c r="B724" s="165" t="s">
        <v>696</v>
      </c>
      <c r="C724" s="165" t="s">
        <v>158</v>
      </c>
      <c r="D724" s="166" t="s">
        <v>286</v>
      </c>
      <c r="E724" s="167">
        <v>41560</v>
      </c>
      <c r="F724" s="168">
        <v>6</v>
      </c>
      <c r="G724" s="168">
        <v>1</v>
      </c>
      <c r="H724" s="166" t="s">
        <v>701</v>
      </c>
    </row>
    <row r="725" spans="1:8" ht="12" outlineLevel="2">
      <c r="A725" s="164">
        <v>23</v>
      </c>
      <c r="B725" s="165" t="s">
        <v>696</v>
      </c>
      <c r="C725" s="165" t="s">
        <v>158</v>
      </c>
      <c r="D725" s="166" t="s">
        <v>286</v>
      </c>
      <c r="E725" s="167">
        <v>41560</v>
      </c>
      <c r="F725" s="168">
        <v>5</v>
      </c>
      <c r="G725" s="168">
        <v>2</v>
      </c>
      <c r="H725" s="166" t="s">
        <v>699</v>
      </c>
    </row>
    <row r="726" spans="1:8" ht="12" outlineLevel="2">
      <c r="A726" s="164">
        <v>23</v>
      </c>
      <c r="B726" s="165" t="s">
        <v>696</v>
      </c>
      <c r="C726" s="165" t="s">
        <v>158</v>
      </c>
      <c r="D726" s="166" t="s">
        <v>286</v>
      </c>
      <c r="E726" s="167">
        <v>41560</v>
      </c>
      <c r="F726" s="168">
        <v>3</v>
      </c>
      <c r="G726" s="168">
        <v>4</v>
      </c>
      <c r="H726" s="166" t="s">
        <v>697</v>
      </c>
    </row>
    <row r="727" spans="1:8" ht="12" outlineLevel="2">
      <c r="A727" s="159">
        <v>23</v>
      </c>
      <c r="B727" s="160" t="s">
        <v>696</v>
      </c>
      <c r="C727" s="160" t="s">
        <v>158</v>
      </c>
      <c r="D727" s="160" t="s">
        <v>208</v>
      </c>
      <c r="E727" s="161">
        <v>41797</v>
      </c>
      <c r="F727" s="162">
        <v>6</v>
      </c>
      <c r="G727" s="162">
        <v>1</v>
      </c>
      <c r="H727" s="160" t="s">
        <v>701</v>
      </c>
    </row>
    <row r="728" spans="1:8" ht="12" outlineLevel="2">
      <c r="A728" s="159">
        <v>23</v>
      </c>
      <c r="B728" s="160" t="s">
        <v>696</v>
      </c>
      <c r="C728" s="160" t="s">
        <v>158</v>
      </c>
      <c r="D728" s="160" t="s">
        <v>208</v>
      </c>
      <c r="E728" s="161">
        <v>41797</v>
      </c>
      <c r="F728" s="162">
        <v>2</v>
      </c>
      <c r="G728" s="162">
        <v>5</v>
      </c>
      <c r="H728" s="160" t="s">
        <v>698</v>
      </c>
    </row>
    <row r="729" spans="1:8" ht="12" outlineLevel="2">
      <c r="A729" s="159">
        <v>23</v>
      </c>
      <c r="B729" s="160" t="s">
        <v>696</v>
      </c>
      <c r="C729" s="160" t="s">
        <v>158</v>
      </c>
      <c r="D729" s="160" t="s">
        <v>242</v>
      </c>
      <c r="E729" s="161">
        <v>41811</v>
      </c>
      <c r="F729" s="162">
        <v>2</v>
      </c>
      <c r="G729" s="162">
        <v>5</v>
      </c>
      <c r="H729" s="160" t="s">
        <v>698</v>
      </c>
    </row>
    <row r="730" spans="1:8" s="187" customFormat="1" ht="12" outlineLevel="1">
      <c r="A730" s="177"/>
      <c r="B730" s="178"/>
      <c r="C730" s="178" t="s">
        <v>160</v>
      </c>
      <c r="D730" s="181" t="s">
        <v>834</v>
      </c>
      <c r="E730" s="182"/>
      <c r="F730" s="179">
        <f>SUBTOTAL(9,F724:F729)</f>
        <v>24</v>
      </c>
      <c r="G730" s="179"/>
      <c r="H730" s="178"/>
    </row>
    <row r="731" spans="1:8" ht="12" outlineLevel="2">
      <c r="A731" s="164">
        <v>23</v>
      </c>
      <c r="B731" s="165" t="s">
        <v>696</v>
      </c>
      <c r="C731" s="165" t="s">
        <v>227</v>
      </c>
      <c r="D731" s="166" t="s">
        <v>290</v>
      </c>
      <c r="E731" s="167">
        <v>41700</v>
      </c>
      <c r="F731" s="168">
        <v>2</v>
      </c>
      <c r="G731" s="168">
        <v>5</v>
      </c>
      <c r="H731" s="166" t="s">
        <v>698</v>
      </c>
    </row>
    <row r="732" spans="1:8" ht="12" outlineLevel="2">
      <c r="A732" s="159">
        <v>23</v>
      </c>
      <c r="B732" s="160" t="s">
        <v>696</v>
      </c>
      <c r="C732" s="160" t="s">
        <v>227</v>
      </c>
      <c r="D732" s="160" t="s">
        <v>208</v>
      </c>
      <c r="E732" s="161">
        <v>41797</v>
      </c>
      <c r="F732" s="162">
        <v>5</v>
      </c>
      <c r="G732" s="162">
        <v>2</v>
      </c>
      <c r="H732" s="160" t="s">
        <v>699</v>
      </c>
    </row>
    <row r="733" spans="1:8" ht="12" outlineLevel="2">
      <c r="A733" s="159">
        <v>23</v>
      </c>
      <c r="B733" s="160" t="s">
        <v>696</v>
      </c>
      <c r="C733" s="160" t="s">
        <v>227</v>
      </c>
      <c r="D733" s="160" t="s">
        <v>242</v>
      </c>
      <c r="E733" s="161">
        <v>41811</v>
      </c>
      <c r="F733" s="162">
        <v>1</v>
      </c>
      <c r="G733" s="162">
        <v>6</v>
      </c>
      <c r="H733" s="160" t="s">
        <v>702</v>
      </c>
    </row>
    <row r="734" spans="1:8" ht="12" outlineLevel="1">
      <c r="A734" s="159"/>
      <c r="B734" s="160"/>
      <c r="C734" s="169" t="s">
        <v>228</v>
      </c>
      <c r="D734" s="160"/>
      <c r="E734" s="161"/>
      <c r="F734" s="162">
        <f>SUBTOTAL(9,F731:F733)</f>
        <v>8</v>
      </c>
      <c r="G734" s="162"/>
      <c r="H734" s="160"/>
    </row>
    <row r="735" spans="1:8" ht="12" outlineLevel="2">
      <c r="A735" s="159">
        <v>23</v>
      </c>
      <c r="B735" s="160" t="s">
        <v>696</v>
      </c>
      <c r="C735" s="160" t="s">
        <v>106</v>
      </c>
      <c r="D735" s="160" t="s">
        <v>208</v>
      </c>
      <c r="E735" s="161">
        <v>41797</v>
      </c>
      <c r="F735" s="162">
        <v>4</v>
      </c>
      <c r="G735" s="162">
        <v>3</v>
      </c>
      <c r="H735" s="160" t="s">
        <v>700</v>
      </c>
    </row>
    <row r="736" spans="1:8" ht="12" outlineLevel="1">
      <c r="A736" s="159"/>
      <c r="B736" s="160"/>
      <c r="C736" s="169" t="s">
        <v>107</v>
      </c>
      <c r="D736" s="160"/>
      <c r="E736" s="161"/>
      <c r="F736" s="162">
        <f>SUBTOTAL(9,F735:F735)</f>
        <v>4</v>
      </c>
      <c r="G736" s="162"/>
      <c r="H736" s="160"/>
    </row>
    <row r="737" spans="1:8" ht="12" outlineLevel="2">
      <c r="A737" s="164">
        <v>23</v>
      </c>
      <c r="B737" s="165" t="s">
        <v>696</v>
      </c>
      <c r="C737" s="165" t="s">
        <v>49</v>
      </c>
      <c r="D737" s="166" t="s">
        <v>286</v>
      </c>
      <c r="E737" s="167">
        <v>41560</v>
      </c>
      <c r="F737" s="168">
        <v>1</v>
      </c>
      <c r="G737" s="168">
        <v>6</v>
      </c>
      <c r="H737" s="166" t="s">
        <v>702</v>
      </c>
    </row>
    <row r="738" spans="2:7" ht="12" outlineLevel="1">
      <c r="B738" s="165"/>
      <c r="C738" s="170" t="s">
        <v>50</v>
      </c>
      <c r="E738" s="167"/>
      <c r="F738" s="168">
        <f>SUBTOTAL(9,F737:F737)</f>
        <v>1</v>
      </c>
      <c r="G738" s="168"/>
    </row>
    <row r="739" spans="1:8" ht="12" outlineLevel="2">
      <c r="A739" s="164">
        <v>23</v>
      </c>
      <c r="B739" s="165" t="s">
        <v>696</v>
      </c>
      <c r="C739" s="165" t="s">
        <v>74</v>
      </c>
      <c r="D739" s="166" t="s">
        <v>290</v>
      </c>
      <c r="E739" s="167">
        <v>41700</v>
      </c>
      <c r="F739" s="168">
        <v>4</v>
      </c>
      <c r="G739" s="168">
        <v>3</v>
      </c>
      <c r="H739" s="166" t="s">
        <v>700</v>
      </c>
    </row>
    <row r="740" spans="1:8" ht="12" outlineLevel="2">
      <c r="A740" s="164">
        <v>23</v>
      </c>
      <c r="B740" s="165" t="s">
        <v>696</v>
      </c>
      <c r="C740" s="165" t="s">
        <v>74</v>
      </c>
      <c r="D740" s="166" t="s">
        <v>290</v>
      </c>
      <c r="E740" s="167">
        <v>41700</v>
      </c>
      <c r="F740" s="168">
        <v>1</v>
      </c>
      <c r="G740" s="168">
        <v>6</v>
      </c>
      <c r="H740" s="166" t="s">
        <v>702</v>
      </c>
    </row>
    <row r="741" spans="1:8" ht="12" outlineLevel="2">
      <c r="A741" s="159">
        <v>23</v>
      </c>
      <c r="B741" s="160" t="s">
        <v>696</v>
      </c>
      <c r="C741" s="160" t="s">
        <v>74</v>
      </c>
      <c r="D741" s="160" t="s">
        <v>208</v>
      </c>
      <c r="E741" s="161">
        <v>41797</v>
      </c>
      <c r="F741" s="162">
        <v>1</v>
      </c>
      <c r="G741" s="162">
        <v>6</v>
      </c>
      <c r="H741" s="160" t="s">
        <v>702</v>
      </c>
    </row>
    <row r="742" spans="1:8" ht="12" outlineLevel="1">
      <c r="A742" s="159"/>
      <c r="B742" s="160"/>
      <c r="C742" s="169" t="s">
        <v>75</v>
      </c>
      <c r="D742" s="160"/>
      <c r="E742" s="161"/>
      <c r="F742" s="162">
        <f>SUBTOTAL(9,F739:F741)</f>
        <v>6</v>
      </c>
      <c r="G742" s="162"/>
      <c r="H742" s="160"/>
    </row>
    <row r="743" spans="1:8" ht="12" outlineLevel="2">
      <c r="A743" s="164">
        <v>23</v>
      </c>
      <c r="B743" s="165" t="s">
        <v>696</v>
      </c>
      <c r="C743" s="165" t="s">
        <v>287</v>
      </c>
      <c r="D743" s="166" t="s">
        <v>290</v>
      </c>
      <c r="E743" s="167">
        <v>41700</v>
      </c>
      <c r="F743" s="168">
        <v>3</v>
      </c>
      <c r="G743" s="168">
        <v>4</v>
      </c>
      <c r="H743" s="166" t="s">
        <v>697</v>
      </c>
    </row>
    <row r="744" spans="2:7" ht="12" outlineLevel="1">
      <c r="B744" s="165"/>
      <c r="C744" s="170" t="s">
        <v>288</v>
      </c>
      <c r="E744" s="167"/>
      <c r="F744" s="168">
        <f>SUBTOTAL(9,F743:F743)</f>
        <v>3</v>
      </c>
      <c r="G744" s="168"/>
    </row>
    <row r="745" spans="1:8" ht="12" outlineLevel="2">
      <c r="A745" s="164">
        <v>24</v>
      </c>
      <c r="B745" s="165" t="s">
        <v>703</v>
      </c>
      <c r="C745" s="165" t="s">
        <v>951</v>
      </c>
      <c r="D745" s="166" t="s">
        <v>290</v>
      </c>
      <c r="E745" s="167">
        <v>41700</v>
      </c>
      <c r="F745" s="168">
        <v>4</v>
      </c>
      <c r="G745" s="168">
        <v>3</v>
      </c>
      <c r="H745" s="166" t="s">
        <v>707</v>
      </c>
    </row>
    <row r="746" spans="1:8" ht="12" outlineLevel="2">
      <c r="A746" s="164">
        <v>24</v>
      </c>
      <c r="B746" s="165" t="s">
        <v>703</v>
      </c>
      <c r="C746" s="165" t="s">
        <v>951</v>
      </c>
      <c r="D746" s="166" t="s">
        <v>290</v>
      </c>
      <c r="E746" s="167">
        <v>41700</v>
      </c>
      <c r="F746" s="168">
        <v>3</v>
      </c>
      <c r="G746" s="168">
        <v>4</v>
      </c>
      <c r="H746" s="166" t="s">
        <v>705</v>
      </c>
    </row>
    <row r="747" spans="2:7" ht="12" outlineLevel="1">
      <c r="B747" s="165"/>
      <c r="C747" s="170" t="s">
        <v>953</v>
      </c>
      <c r="E747" s="167"/>
      <c r="F747" s="168">
        <f>SUBTOTAL(9,F745:F746)</f>
        <v>7</v>
      </c>
      <c r="G747" s="168"/>
    </row>
    <row r="748" spans="1:8" ht="12" outlineLevel="2">
      <c r="A748" s="164">
        <v>24</v>
      </c>
      <c r="B748" s="165" t="s">
        <v>703</v>
      </c>
      <c r="C748" s="165" t="s">
        <v>1298</v>
      </c>
      <c r="D748" s="166" t="s">
        <v>286</v>
      </c>
      <c r="E748" s="167">
        <v>41560</v>
      </c>
      <c r="F748" s="168">
        <v>4</v>
      </c>
      <c r="G748" s="168">
        <v>3</v>
      </c>
      <c r="H748" s="166" t="s">
        <v>707</v>
      </c>
    </row>
    <row r="749" spans="1:8" ht="12" outlineLevel="2">
      <c r="A749" s="164">
        <v>24</v>
      </c>
      <c r="B749" s="165" t="s">
        <v>703</v>
      </c>
      <c r="C749" s="165" t="s">
        <v>1298</v>
      </c>
      <c r="D749" s="166" t="s">
        <v>286</v>
      </c>
      <c r="E749" s="167">
        <v>41560</v>
      </c>
      <c r="F749" s="168">
        <v>2</v>
      </c>
      <c r="G749" s="168">
        <v>5</v>
      </c>
      <c r="H749" s="166" t="s">
        <v>709</v>
      </c>
    </row>
    <row r="750" spans="2:7" ht="12" outlineLevel="1">
      <c r="B750" s="165"/>
      <c r="C750" s="170" t="s">
        <v>1299</v>
      </c>
      <c r="E750" s="167"/>
      <c r="F750" s="168">
        <f>SUBTOTAL(9,F748:F749)</f>
        <v>6</v>
      </c>
      <c r="G750" s="168"/>
    </row>
    <row r="751" spans="1:8" ht="12" outlineLevel="2">
      <c r="A751" s="159">
        <v>24</v>
      </c>
      <c r="B751" s="160" t="s">
        <v>703</v>
      </c>
      <c r="C751" s="160" t="s">
        <v>85</v>
      </c>
      <c r="D751" s="160" t="s">
        <v>208</v>
      </c>
      <c r="E751" s="161">
        <v>41797</v>
      </c>
      <c r="F751" s="162">
        <v>4</v>
      </c>
      <c r="G751" s="162">
        <v>3</v>
      </c>
      <c r="H751" s="160" t="s">
        <v>707</v>
      </c>
    </row>
    <row r="752" spans="1:8" ht="12" outlineLevel="1">
      <c r="A752" s="159"/>
      <c r="B752" s="160"/>
      <c r="C752" s="169" t="s">
        <v>87</v>
      </c>
      <c r="D752" s="160"/>
      <c r="E752" s="161"/>
      <c r="F752" s="162">
        <f>SUBTOTAL(9,F751:F751)</f>
        <v>4</v>
      </c>
      <c r="G752" s="162"/>
      <c r="H752" s="160"/>
    </row>
    <row r="753" spans="1:8" ht="12" outlineLevel="2">
      <c r="A753" s="164">
        <v>24</v>
      </c>
      <c r="B753" s="165" t="s">
        <v>703</v>
      </c>
      <c r="C753" s="165" t="s">
        <v>66</v>
      </c>
      <c r="D753" s="166" t="s">
        <v>290</v>
      </c>
      <c r="E753" s="167">
        <v>41700</v>
      </c>
      <c r="F753" s="168">
        <v>2</v>
      </c>
      <c r="G753" s="168">
        <v>5</v>
      </c>
      <c r="H753" s="166" t="s">
        <v>709</v>
      </c>
    </row>
    <row r="754" spans="1:8" ht="12" outlineLevel="2">
      <c r="A754" s="164">
        <v>24</v>
      </c>
      <c r="B754" s="165" t="s">
        <v>703</v>
      </c>
      <c r="C754" s="165" t="s">
        <v>66</v>
      </c>
      <c r="D754" s="166" t="s">
        <v>286</v>
      </c>
      <c r="E754" s="167">
        <v>41560</v>
      </c>
      <c r="F754" s="168">
        <v>5</v>
      </c>
      <c r="G754" s="168">
        <v>2</v>
      </c>
      <c r="H754" s="166" t="s">
        <v>706</v>
      </c>
    </row>
    <row r="755" spans="1:8" ht="12" outlineLevel="2">
      <c r="A755" s="164">
        <v>24</v>
      </c>
      <c r="B755" s="165" t="s">
        <v>703</v>
      </c>
      <c r="C755" s="165" t="s">
        <v>66</v>
      </c>
      <c r="D755" s="166" t="s">
        <v>286</v>
      </c>
      <c r="E755" s="167">
        <v>41560</v>
      </c>
      <c r="F755" s="168">
        <v>3</v>
      </c>
      <c r="G755" s="168">
        <v>4</v>
      </c>
      <c r="H755" s="166" t="s">
        <v>705</v>
      </c>
    </row>
    <row r="756" spans="1:8" ht="12" outlineLevel="2">
      <c r="A756" s="159">
        <v>24</v>
      </c>
      <c r="B756" s="160" t="s">
        <v>703</v>
      </c>
      <c r="C756" s="160" t="s">
        <v>66</v>
      </c>
      <c r="D756" s="160" t="s">
        <v>208</v>
      </c>
      <c r="E756" s="161">
        <v>41797</v>
      </c>
      <c r="F756" s="162">
        <v>5</v>
      </c>
      <c r="G756" s="162">
        <v>2</v>
      </c>
      <c r="H756" s="160" t="s">
        <v>706</v>
      </c>
    </row>
    <row r="757" spans="1:8" ht="12" outlineLevel="2">
      <c r="A757" s="159">
        <v>24</v>
      </c>
      <c r="B757" s="160" t="s">
        <v>703</v>
      </c>
      <c r="C757" s="160" t="s">
        <v>66</v>
      </c>
      <c r="D757" s="160" t="s">
        <v>208</v>
      </c>
      <c r="E757" s="161">
        <v>41797</v>
      </c>
      <c r="F757" s="162">
        <v>3</v>
      </c>
      <c r="G757" s="162">
        <v>4</v>
      </c>
      <c r="H757" s="160" t="s">
        <v>705</v>
      </c>
    </row>
    <row r="758" spans="1:8" s="187" customFormat="1" ht="12" outlineLevel="1">
      <c r="A758" s="177"/>
      <c r="B758" s="178"/>
      <c r="C758" s="178" t="s">
        <v>67</v>
      </c>
      <c r="D758" s="181" t="s">
        <v>834</v>
      </c>
      <c r="E758" s="182"/>
      <c r="F758" s="179">
        <f>SUBTOTAL(9,F753:F757)</f>
        <v>18</v>
      </c>
      <c r="G758" s="179"/>
      <c r="H758" s="178"/>
    </row>
    <row r="759" spans="1:8" ht="12" outlineLevel="2">
      <c r="A759" s="159">
        <v>24</v>
      </c>
      <c r="B759" s="160" t="s">
        <v>703</v>
      </c>
      <c r="C759" s="160" t="s">
        <v>227</v>
      </c>
      <c r="D759" s="160" t="s">
        <v>208</v>
      </c>
      <c r="E759" s="161">
        <v>41797</v>
      </c>
      <c r="F759" s="162">
        <v>2</v>
      </c>
      <c r="G759" s="162">
        <v>5</v>
      </c>
      <c r="H759" s="160" t="s">
        <v>709</v>
      </c>
    </row>
    <row r="760" spans="1:8" ht="12" outlineLevel="1">
      <c r="A760" s="159"/>
      <c r="B760" s="160"/>
      <c r="C760" s="169" t="s">
        <v>228</v>
      </c>
      <c r="D760" s="160"/>
      <c r="E760" s="161"/>
      <c r="F760" s="162">
        <f>SUBTOTAL(9,F759:F759)</f>
        <v>2</v>
      </c>
      <c r="G760" s="162"/>
      <c r="H760" s="160"/>
    </row>
    <row r="761" spans="1:8" ht="12" outlineLevel="2">
      <c r="A761" s="164">
        <v>24</v>
      </c>
      <c r="B761" s="165" t="s">
        <v>703</v>
      </c>
      <c r="C761" s="165" t="s">
        <v>148</v>
      </c>
      <c r="D761" s="166" t="s">
        <v>290</v>
      </c>
      <c r="E761" s="167">
        <v>41700</v>
      </c>
      <c r="F761" s="168">
        <v>6</v>
      </c>
      <c r="G761" s="168">
        <v>1</v>
      </c>
      <c r="H761" s="166" t="s">
        <v>708</v>
      </c>
    </row>
    <row r="762" spans="1:8" ht="12" outlineLevel="2">
      <c r="A762" s="164">
        <v>24</v>
      </c>
      <c r="B762" s="165" t="s">
        <v>703</v>
      </c>
      <c r="C762" s="165" t="s">
        <v>148</v>
      </c>
      <c r="D762" s="166" t="s">
        <v>290</v>
      </c>
      <c r="E762" s="167">
        <v>41700</v>
      </c>
      <c r="F762" s="168">
        <v>1</v>
      </c>
      <c r="G762" s="168">
        <v>6</v>
      </c>
      <c r="H762" s="166" t="s">
        <v>704</v>
      </c>
    </row>
    <row r="763" spans="1:8" ht="12" outlineLevel="2">
      <c r="A763" s="159">
        <v>24</v>
      </c>
      <c r="B763" s="160" t="s">
        <v>703</v>
      </c>
      <c r="C763" s="160" t="s">
        <v>148</v>
      </c>
      <c r="D763" s="160" t="s">
        <v>208</v>
      </c>
      <c r="E763" s="161">
        <v>41797</v>
      </c>
      <c r="F763" s="162">
        <v>6</v>
      </c>
      <c r="G763" s="162">
        <v>1</v>
      </c>
      <c r="H763" s="160" t="s">
        <v>708</v>
      </c>
    </row>
    <row r="764" spans="1:8" ht="12" outlineLevel="2">
      <c r="A764" s="159">
        <v>24</v>
      </c>
      <c r="B764" s="160" t="s">
        <v>703</v>
      </c>
      <c r="C764" s="160" t="s">
        <v>148</v>
      </c>
      <c r="D764" s="160" t="s">
        <v>208</v>
      </c>
      <c r="E764" s="161">
        <v>41797</v>
      </c>
      <c r="F764" s="162">
        <v>1</v>
      </c>
      <c r="G764" s="162">
        <v>6</v>
      </c>
      <c r="H764" s="160" t="s">
        <v>704</v>
      </c>
    </row>
    <row r="765" spans="1:8" ht="12" outlineLevel="2">
      <c r="A765" s="159">
        <v>24</v>
      </c>
      <c r="B765" s="160" t="s">
        <v>703</v>
      </c>
      <c r="C765" s="160" t="s">
        <v>148</v>
      </c>
      <c r="D765" s="160" t="s">
        <v>242</v>
      </c>
      <c r="E765" s="161">
        <v>41811</v>
      </c>
      <c r="F765" s="162">
        <v>3</v>
      </c>
      <c r="G765" s="162">
        <v>4</v>
      </c>
      <c r="H765" s="160" t="s">
        <v>705</v>
      </c>
    </row>
    <row r="766" spans="1:8" ht="12" outlineLevel="1">
      <c r="A766" s="159"/>
      <c r="B766" s="160"/>
      <c r="C766" s="169" t="s">
        <v>109</v>
      </c>
      <c r="D766" s="160"/>
      <c r="E766" s="161"/>
      <c r="F766" s="162">
        <f>SUBTOTAL(9,F761:F765)</f>
        <v>17</v>
      </c>
      <c r="G766" s="162"/>
      <c r="H766" s="160"/>
    </row>
    <row r="767" spans="1:8" ht="12" outlineLevel="2">
      <c r="A767" s="164">
        <v>24</v>
      </c>
      <c r="B767" s="165" t="s">
        <v>703</v>
      </c>
      <c r="C767" s="165" t="s">
        <v>284</v>
      </c>
      <c r="D767" s="166" t="s">
        <v>286</v>
      </c>
      <c r="E767" s="167">
        <v>41560</v>
      </c>
      <c r="F767" s="168">
        <v>6</v>
      </c>
      <c r="G767" s="168">
        <v>1</v>
      </c>
      <c r="H767" s="166" t="s">
        <v>708</v>
      </c>
    </row>
    <row r="768" spans="1:8" ht="12" outlineLevel="2">
      <c r="A768" s="164">
        <v>24</v>
      </c>
      <c r="B768" s="165" t="s">
        <v>703</v>
      </c>
      <c r="C768" s="165" t="s">
        <v>284</v>
      </c>
      <c r="D768" s="166" t="s">
        <v>286</v>
      </c>
      <c r="E768" s="167">
        <v>41560</v>
      </c>
      <c r="F768" s="168">
        <v>1</v>
      </c>
      <c r="G768" s="168">
        <v>6</v>
      </c>
      <c r="H768" s="166" t="s">
        <v>704</v>
      </c>
    </row>
    <row r="769" spans="2:7" ht="12" outlineLevel="1">
      <c r="B769" s="165"/>
      <c r="C769" s="170" t="s">
        <v>285</v>
      </c>
      <c r="E769" s="167"/>
      <c r="F769" s="168">
        <f>SUBTOTAL(9,F767:F768)</f>
        <v>7</v>
      </c>
      <c r="G769" s="168"/>
    </row>
    <row r="770" spans="1:8" ht="12" outlineLevel="2">
      <c r="A770" s="164">
        <v>24</v>
      </c>
      <c r="B770" s="165" t="s">
        <v>703</v>
      </c>
      <c r="C770" s="165" t="s">
        <v>74</v>
      </c>
      <c r="D770" s="166" t="s">
        <v>290</v>
      </c>
      <c r="E770" s="167">
        <v>41700</v>
      </c>
      <c r="F770" s="168">
        <v>5</v>
      </c>
      <c r="G770" s="168">
        <v>2</v>
      </c>
      <c r="H770" s="166" t="s">
        <v>706</v>
      </c>
    </row>
    <row r="771" spans="2:7" ht="12" outlineLevel="1">
      <c r="B771" s="165"/>
      <c r="C771" s="170" t="s">
        <v>75</v>
      </c>
      <c r="E771" s="167"/>
      <c r="F771" s="168">
        <f>SUBTOTAL(9,F770:F770)</f>
        <v>5</v>
      </c>
      <c r="G771" s="168"/>
    </row>
    <row r="772" spans="1:8" ht="12" outlineLevel="2">
      <c r="A772" s="164">
        <v>25</v>
      </c>
      <c r="B772" s="165" t="s">
        <v>710</v>
      </c>
      <c r="C772" s="165" t="s">
        <v>1314</v>
      </c>
      <c r="D772" s="166" t="s">
        <v>286</v>
      </c>
      <c r="E772" s="167">
        <v>41560</v>
      </c>
      <c r="F772" s="168">
        <v>4</v>
      </c>
      <c r="G772" s="168">
        <v>3</v>
      </c>
      <c r="H772" s="166" t="s">
        <v>715</v>
      </c>
    </row>
    <row r="773" spans="2:7" ht="12" outlineLevel="1">
      <c r="B773" s="165"/>
      <c r="C773" s="170" t="s">
        <v>1315</v>
      </c>
      <c r="E773" s="167"/>
      <c r="F773" s="168">
        <f>SUBTOTAL(9,F772:F772)</f>
        <v>4</v>
      </c>
      <c r="G773" s="168"/>
    </row>
    <row r="774" spans="1:8" ht="12" outlineLevel="2">
      <c r="A774" s="164">
        <v>25</v>
      </c>
      <c r="B774" s="165" t="s">
        <v>710</v>
      </c>
      <c r="C774" s="165" t="s">
        <v>1343</v>
      </c>
      <c r="D774" s="166" t="s">
        <v>290</v>
      </c>
      <c r="E774" s="167">
        <v>41700</v>
      </c>
      <c r="F774" s="168">
        <v>6</v>
      </c>
      <c r="G774" s="168">
        <v>1</v>
      </c>
      <c r="H774" s="166" t="s">
        <v>711</v>
      </c>
    </row>
    <row r="775" spans="2:7" ht="12" outlineLevel="1">
      <c r="B775" s="165"/>
      <c r="C775" s="170" t="s">
        <v>1345</v>
      </c>
      <c r="E775" s="167"/>
      <c r="F775" s="168">
        <f>SUBTOTAL(9,F774:F774)</f>
        <v>6</v>
      </c>
      <c r="G775" s="168"/>
    </row>
    <row r="776" spans="1:8" ht="12" outlineLevel="2">
      <c r="A776" s="164">
        <v>25</v>
      </c>
      <c r="B776" s="165" t="s">
        <v>710</v>
      </c>
      <c r="C776" s="165" t="s">
        <v>390</v>
      </c>
      <c r="D776" s="166" t="s">
        <v>290</v>
      </c>
      <c r="E776" s="167">
        <v>41700</v>
      </c>
      <c r="F776" s="168">
        <v>5</v>
      </c>
      <c r="G776" s="168">
        <v>2</v>
      </c>
      <c r="H776" s="166" t="s">
        <v>714</v>
      </c>
    </row>
    <row r="777" spans="1:8" ht="12" outlineLevel="2">
      <c r="A777" s="159">
        <v>25</v>
      </c>
      <c r="B777" s="160" t="s">
        <v>710</v>
      </c>
      <c r="C777" s="160" t="s">
        <v>390</v>
      </c>
      <c r="D777" s="160" t="s">
        <v>208</v>
      </c>
      <c r="E777" s="161">
        <v>41797</v>
      </c>
      <c r="F777" s="162">
        <v>6</v>
      </c>
      <c r="G777" s="162">
        <v>1</v>
      </c>
      <c r="H777" s="160" t="s">
        <v>711</v>
      </c>
    </row>
    <row r="778" spans="1:8" ht="12" outlineLevel="2">
      <c r="A778" s="159">
        <v>25</v>
      </c>
      <c r="B778" s="160" t="s">
        <v>710</v>
      </c>
      <c r="C778" s="160" t="s">
        <v>390</v>
      </c>
      <c r="D778" s="160" t="s">
        <v>208</v>
      </c>
      <c r="E778" s="161">
        <v>41797</v>
      </c>
      <c r="F778" s="162">
        <v>4</v>
      </c>
      <c r="G778" s="162">
        <v>3</v>
      </c>
      <c r="H778" s="160" t="s">
        <v>715</v>
      </c>
    </row>
    <row r="779" spans="1:8" ht="12" outlineLevel="2">
      <c r="A779" s="159">
        <v>25</v>
      </c>
      <c r="B779" s="160" t="s">
        <v>710</v>
      </c>
      <c r="C779" s="160" t="s">
        <v>390</v>
      </c>
      <c r="D779" s="160" t="s">
        <v>208</v>
      </c>
      <c r="E779" s="161">
        <v>41797</v>
      </c>
      <c r="F779" s="162">
        <v>2</v>
      </c>
      <c r="G779" s="162">
        <v>5</v>
      </c>
      <c r="H779" s="160" t="s">
        <v>712</v>
      </c>
    </row>
    <row r="780" spans="1:8" ht="12" outlineLevel="2">
      <c r="A780" s="159">
        <v>25</v>
      </c>
      <c r="B780" s="160" t="s">
        <v>710</v>
      </c>
      <c r="C780" s="160" t="s">
        <v>390</v>
      </c>
      <c r="D780" s="160" t="s">
        <v>242</v>
      </c>
      <c r="E780" s="161">
        <v>41811</v>
      </c>
      <c r="F780" s="162">
        <v>4</v>
      </c>
      <c r="G780" s="162">
        <v>3</v>
      </c>
      <c r="H780" s="160" t="s">
        <v>715</v>
      </c>
    </row>
    <row r="781" spans="1:8" ht="12" outlineLevel="2">
      <c r="A781" s="159">
        <v>25</v>
      </c>
      <c r="B781" s="160" t="s">
        <v>710</v>
      </c>
      <c r="C781" s="160" t="s">
        <v>390</v>
      </c>
      <c r="D781" s="160" t="s">
        <v>242</v>
      </c>
      <c r="E781" s="161">
        <v>41811</v>
      </c>
      <c r="F781" s="162">
        <v>2</v>
      </c>
      <c r="G781" s="162">
        <v>5</v>
      </c>
      <c r="H781" s="160" t="s">
        <v>712</v>
      </c>
    </row>
    <row r="782" spans="1:8" s="187" customFormat="1" ht="12" outlineLevel="1">
      <c r="A782" s="177"/>
      <c r="B782" s="178"/>
      <c r="C782" s="178" t="s">
        <v>391</v>
      </c>
      <c r="D782" s="181" t="s">
        <v>834</v>
      </c>
      <c r="E782" s="182"/>
      <c r="F782" s="179">
        <f>SUBTOTAL(9,F776:F781)</f>
        <v>23</v>
      </c>
      <c r="G782" s="179"/>
      <c r="H782" s="178"/>
    </row>
    <row r="783" spans="1:8" ht="12" outlineLevel="2">
      <c r="A783" s="164">
        <v>25</v>
      </c>
      <c r="B783" s="165" t="s">
        <v>710</v>
      </c>
      <c r="C783" s="165" t="s">
        <v>427</v>
      </c>
      <c r="D783" s="166" t="s">
        <v>290</v>
      </c>
      <c r="E783" s="167">
        <v>41700</v>
      </c>
      <c r="F783" s="168">
        <v>3</v>
      </c>
      <c r="G783" s="168">
        <v>4</v>
      </c>
      <c r="H783" s="166" t="s">
        <v>716</v>
      </c>
    </row>
    <row r="784" spans="1:8" ht="12" outlineLevel="2">
      <c r="A784" s="159">
        <v>25</v>
      </c>
      <c r="B784" s="160" t="s">
        <v>710</v>
      </c>
      <c r="C784" s="160" t="s">
        <v>427</v>
      </c>
      <c r="D784" s="160" t="s">
        <v>208</v>
      </c>
      <c r="E784" s="161">
        <v>41797</v>
      </c>
      <c r="F784" s="162">
        <v>1</v>
      </c>
      <c r="G784" s="162">
        <v>6</v>
      </c>
      <c r="H784" s="160" t="s">
        <v>713</v>
      </c>
    </row>
    <row r="785" spans="1:8" ht="12" outlineLevel="1">
      <c r="A785" s="159"/>
      <c r="B785" s="160"/>
      <c r="C785" s="169" t="s">
        <v>428</v>
      </c>
      <c r="D785" s="160"/>
      <c r="E785" s="161"/>
      <c r="F785" s="162">
        <f>SUBTOTAL(9,F783:F784)</f>
        <v>4</v>
      </c>
      <c r="G785" s="162"/>
      <c r="H785" s="160"/>
    </row>
    <row r="786" spans="1:8" ht="12" outlineLevel="2">
      <c r="A786" s="164">
        <v>25</v>
      </c>
      <c r="B786" s="165" t="s">
        <v>710</v>
      </c>
      <c r="C786" s="165" t="s">
        <v>1126</v>
      </c>
      <c r="D786" s="166" t="s">
        <v>290</v>
      </c>
      <c r="E786" s="167">
        <v>41700</v>
      </c>
      <c r="F786" s="168">
        <v>2</v>
      </c>
      <c r="G786" s="168">
        <v>5</v>
      </c>
      <c r="H786" s="166" t="s">
        <v>712</v>
      </c>
    </row>
    <row r="787" spans="2:7" ht="12" outlineLevel="1">
      <c r="B787" s="165"/>
      <c r="C787" s="170" t="s">
        <v>1129</v>
      </c>
      <c r="E787" s="167"/>
      <c r="F787" s="168">
        <f>SUBTOTAL(9,F786:F786)</f>
        <v>2</v>
      </c>
      <c r="G787" s="168"/>
    </row>
    <row r="788" spans="1:8" ht="12" outlineLevel="2">
      <c r="A788" s="164">
        <v>25</v>
      </c>
      <c r="B788" s="165" t="s">
        <v>710</v>
      </c>
      <c r="C788" s="165" t="s">
        <v>1263</v>
      </c>
      <c r="D788" s="166" t="s">
        <v>286</v>
      </c>
      <c r="E788" s="167">
        <v>41560</v>
      </c>
      <c r="F788" s="168">
        <v>2</v>
      </c>
      <c r="G788" s="168">
        <v>5</v>
      </c>
      <c r="H788" s="166" t="s">
        <v>712</v>
      </c>
    </row>
    <row r="789" spans="2:7" ht="12" outlineLevel="1">
      <c r="B789" s="165"/>
      <c r="C789" s="170" t="s">
        <v>1264</v>
      </c>
      <c r="E789" s="167"/>
      <c r="F789" s="168">
        <f>SUBTOTAL(9,F788:F788)</f>
        <v>2</v>
      </c>
      <c r="G789" s="168"/>
    </row>
    <row r="790" spans="1:8" ht="12" outlineLevel="2">
      <c r="A790" s="164">
        <v>25</v>
      </c>
      <c r="B790" s="165" t="s">
        <v>710</v>
      </c>
      <c r="C790" s="165" t="s">
        <v>225</v>
      </c>
      <c r="D790" s="166" t="s">
        <v>290</v>
      </c>
      <c r="E790" s="167">
        <v>41700</v>
      </c>
      <c r="F790" s="168">
        <v>1</v>
      </c>
      <c r="G790" s="168">
        <v>6</v>
      </c>
      <c r="H790" s="166" t="s">
        <v>713</v>
      </c>
    </row>
    <row r="791" spans="1:8" ht="12" outlineLevel="2">
      <c r="A791" s="164">
        <v>25</v>
      </c>
      <c r="B791" s="165" t="s">
        <v>710</v>
      </c>
      <c r="C791" s="165" t="s">
        <v>225</v>
      </c>
      <c r="D791" s="166" t="s">
        <v>286</v>
      </c>
      <c r="E791" s="167">
        <v>41560</v>
      </c>
      <c r="F791" s="168">
        <v>6</v>
      </c>
      <c r="G791" s="168">
        <v>1</v>
      </c>
      <c r="H791" s="166" t="s">
        <v>711</v>
      </c>
    </row>
    <row r="792" spans="2:7" ht="12" outlineLevel="1">
      <c r="B792" s="165"/>
      <c r="C792" s="170" t="s">
        <v>226</v>
      </c>
      <c r="E792" s="167"/>
      <c r="F792" s="168">
        <f>SUBTOTAL(9,F790:F791)</f>
        <v>7</v>
      </c>
      <c r="G792" s="168"/>
    </row>
    <row r="793" spans="1:8" ht="12" outlineLevel="2">
      <c r="A793" s="164">
        <v>25</v>
      </c>
      <c r="B793" s="165" t="s">
        <v>710</v>
      </c>
      <c r="C793" s="165" t="s">
        <v>277</v>
      </c>
      <c r="D793" s="166" t="s">
        <v>286</v>
      </c>
      <c r="E793" s="167">
        <v>41560</v>
      </c>
      <c r="F793" s="168">
        <v>5</v>
      </c>
      <c r="G793" s="168">
        <v>2</v>
      </c>
      <c r="H793" s="166" t="s">
        <v>714</v>
      </c>
    </row>
    <row r="794" spans="1:8" ht="12" outlineLevel="2">
      <c r="A794" s="164">
        <v>25</v>
      </c>
      <c r="B794" s="165" t="s">
        <v>710</v>
      </c>
      <c r="C794" s="165" t="s">
        <v>277</v>
      </c>
      <c r="D794" s="166" t="s">
        <v>286</v>
      </c>
      <c r="E794" s="167">
        <v>41560</v>
      </c>
      <c r="F794" s="168">
        <v>3</v>
      </c>
      <c r="G794" s="168">
        <v>4</v>
      </c>
      <c r="H794" s="166" t="s">
        <v>716</v>
      </c>
    </row>
    <row r="795" spans="1:8" ht="12" outlineLevel="2">
      <c r="A795" s="164">
        <v>25</v>
      </c>
      <c r="B795" s="165" t="s">
        <v>710</v>
      </c>
      <c r="C795" s="165" t="s">
        <v>277</v>
      </c>
      <c r="D795" s="166" t="s">
        <v>286</v>
      </c>
      <c r="E795" s="167">
        <v>41560</v>
      </c>
      <c r="F795" s="168">
        <v>1</v>
      </c>
      <c r="G795" s="168">
        <v>6</v>
      </c>
      <c r="H795" s="166" t="s">
        <v>713</v>
      </c>
    </row>
    <row r="796" spans="1:8" ht="12" outlineLevel="2">
      <c r="A796" s="159">
        <v>25</v>
      </c>
      <c r="B796" s="160" t="s">
        <v>710</v>
      </c>
      <c r="C796" s="160" t="s">
        <v>277</v>
      </c>
      <c r="D796" s="160" t="s">
        <v>208</v>
      </c>
      <c r="E796" s="161">
        <v>41797</v>
      </c>
      <c r="F796" s="162">
        <v>5</v>
      </c>
      <c r="G796" s="162">
        <v>2</v>
      </c>
      <c r="H796" s="160" t="s">
        <v>714</v>
      </c>
    </row>
    <row r="797" spans="1:8" ht="12" outlineLevel="2">
      <c r="A797" s="159">
        <v>25</v>
      </c>
      <c r="B797" s="160" t="s">
        <v>710</v>
      </c>
      <c r="C797" s="160" t="s">
        <v>277</v>
      </c>
      <c r="D797" s="160" t="s">
        <v>208</v>
      </c>
      <c r="E797" s="161">
        <v>41797</v>
      </c>
      <c r="F797" s="162">
        <v>3</v>
      </c>
      <c r="G797" s="162">
        <v>4</v>
      </c>
      <c r="H797" s="160" t="s">
        <v>716</v>
      </c>
    </row>
    <row r="798" spans="1:8" ht="12" outlineLevel="1">
      <c r="A798" s="159"/>
      <c r="B798" s="160"/>
      <c r="C798" s="169" t="s">
        <v>282</v>
      </c>
      <c r="D798" s="160"/>
      <c r="E798" s="161"/>
      <c r="F798" s="162">
        <f>SUBTOTAL(9,F793:F797)</f>
        <v>17</v>
      </c>
      <c r="G798" s="162"/>
      <c r="H798" s="160"/>
    </row>
    <row r="799" spans="1:8" ht="12" outlineLevel="2">
      <c r="A799" s="164">
        <v>25</v>
      </c>
      <c r="B799" s="165" t="s">
        <v>710</v>
      </c>
      <c r="C799" s="165" t="s">
        <v>1378</v>
      </c>
      <c r="D799" s="166" t="s">
        <v>290</v>
      </c>
      <c r="E799" s="167">
        <v>41700</v>
      </c>
      <c r="F799" s="168">
        <v>4</v>
      </c>
      <c r="G799" s="168">
        <v>3</v>
      </c>
      <c r="H799" s="166" t="s">
        <v>715</v>
      </c>
    </row>
    <row r="800" spans="2:7" ht="12" outlineLevel="1">
      <c r="B800" s="165"/>
      <c r="C800" s="170" t="s">
        <v>1383</v>
      </c>
      <c r="E800" s="167"/>
      <c r="F800" s="168">
        <f>SUBTOTAL(9,F799:F799)</f>
        <v>4</v>
      </c>
      <c r="G800" s="168"/>
    </row>
    <row r="801" spans="1:8" ht="12" outlineLevel="2">
      <c r="A801" s="164">
        <v>26</v>
      </c>
      <c r="B801" s="165" t="s">
        <v>718</v>
      </c>
      <c r="C801" s="165" t="s">
        <v>385</v>
      </c>
      <c r="D801" s="166" t="s">
        <v>290</v>
      </c>
      <c r="E801" s="167">
        <v>41700</v>
      </c>
      <c r="F801" s="168">
        <v>6</v>
      </c>
      <c r="G801" s="168">
        <v>1</v>
      </c>
      <c r="H801" s="166" t="s">
        <v>719</v>
      </c>
    </row>
    <row r="802" spans="1:8" ht="12" outlineLevel="2">
      <c r="A802" s="164">
        <v>26</v>
      </c>
      <c r="B802" s="165" t="s">
        <v>718</v>
      </c>
      <c r="C802" s="165" t="s">
        <v>385</v>
      </c>
      <c r="D802" s="166" t="s">
        <v>290</v>
      </c>
      <c r="E802" s="167">
        <v>41700</v>
      </c>
      <c r="F802" s="168">
        <v>4</v>
      </c>
      <c r="G802" s="168">
        <v>3</v>
      </c>
      <c r="H802" s="166" t="s">
        <v>723</v>
      </c>
    </row>
    <row r="803" spans="1:7" s="187" customFormat="1" ht="12" outlineLevel="1">
      <c r="A803" s="183"/>
      <c r="B803" s="184"/>
      <c r="C803" s="184" t="s">
        <v>386</v>
      </c>
      <c r="D803" s="181" t="s">
        <v>834</v>
      </c>
      <c r="E803" s="185"/>
      <c r="F803" s="186">
        <f>SUBTOTAL(9,F801:F802)</f>
        <v>10</v>
      </c>
      <c r="G803" s="186"/>
    </row>
    <row r="804" spans="1:8" ht="12" outlineLevel="2">
      <c r="A804" s="159">
        <v>26</v>
      </c>
      <c r="B804" s="160" t="s">
        <v>718</v>
      </c>
      <c r="C804" s="160" t="s">
        <v>154</v>
      </c>
      <c r="D804" s="160" t="s">
        <v>208</v>
      </c>
      <c r="E804" s="161">
        <v>41797</v>
      </c>
      <c r="F804" s="162">
        <v>2</v>
      </c>
      <c r="G804" s="162">
        <v>5</v>
      </c>
      <c r="H804" s="160" t="s">
        <v>721</v>
      </c>
    </row>
    <row r="805" spans="1:8" ht="12" outlineLevel="1">
      <c r="A805" s="159"/>
      <c r="B805" s="160"/>
      <c r="C805" s="169" t="s">
        <v>155</v>
      </c>
      <c r="D805" s="160"/>
      <c r="E805" s="161"/>
      <c r="F805" s="162">
        <f>SUBTOTAL(9,F804:F804)</f>
        <v>2</v>
      </c>
      <c r="G805" s="162"/>
      <c r="H805" s="160"/>
    </row>
    <row r="806" spans="1:8" ht="12" outlineLevel="2">
      <c r="A806" s="164">
        <v>26</v>
      </c>
      <c r="B806" s="165" t="s">
        <v>718</v>
      </c>
      <c r="C806" s="165" t="s">
        <v>59</v>
      </c>
      <c r="D806" s="166" t="s">
        <v>290</v>
      </c>
      <c r="E806" s="167">
        <v>41700</v>
      </c>
      <c r="F806" s="168">
        <v>2</v>
      </c>
      <c r="G806" s="168">
        <v>5</v>
      </c>
      <c r="H806" s="166" t="s">
        <v>721</v>
      </c>
    </row>
    <row r="807" spans="2:7" ht="12" outlineLevel="1">
      <c r="B807" s="165"/>
      <c r="C807" s="170" t="s">
        <v>64</v>
      </c>
      <c r="E807" s="167"/>
      <c r="F807" s="168">
        <f>SUBTOTAL(9,F806:F806)</f>
        <v>2</v>
      </c>
      <c r="G807" s="168"/>
    </row>
    <row r="808" spans="1:8" ht="12" outlineLevel="2">
      <c r="A808" s="159">
        <v>26</v>
      </c>
      <c r="B808" s="160" t="s">
        <v>718</v>
      </c>
      <c r="C808" s="160" t="s">
        <v>158</v>
      </c>
      <c r="D808" s="160" t="s">
        <v>208</v>
      </c>
      <c r="E808" s="161">
        <v>41797</v>
      </c>
      <c r="F808" s="162">
        <v>6</v>
      </c>
      <c r="G808" s="162">
        <v>1</v>
      </c>
      <c r="H808" s="160" t="s">
        <v>719</v>
      </c>
    </row>
    <row r="809" spans="1:8" ht="12" outlineLevel="2">
      <c r="A809" s="159">
        <v>26</v>
      </c>
      <c r="B809" s="160" t="s">
        <v>718</v>
      </c>
      <c r="C809" s="160" t="s">
        <v>158</v>
      </c>
      <c r="D809" s="160" t="s">
        <v>242</v>
      </c>
      <c r="E809" s="161">
        <v>41811</v>
      </c>
      <c r="F809" s="162">
        <v>1</v>
      </c>
      <c r="G809" s="162">
        <v>6</v>
      </c>
      <c r="H809" s="160" t="s">
        <v>720</v>
      </c>
    </row>
    <row r="810" spans="1:8" ht="12" outlineLevel="1">
      <c r="A810" s="159"/>
      <c r="B810" s="160"/>
      <c r="C810" s="169" t="s">
        <v>160</v>
      </c>
      <c r="D810" s="160"/>
      <c r="E810" s="161"/>
      <c r="F810" s="162">
        <f>SUBTOTAL(9,F808:F809)</f>
        <v>7</v>
      </c>
      <c r="G810" s="162"/>
      <c r="H810" s="160"/>
    </row>
    <row r="811" spans="1:8" ht="12" outlineLevel="2">
      <c r="A811" s="159">
        <v>26</v>
      </c>
      <c r="B811" s="160" t="s">
        <v>718</v>
      </c>
      <c r="C811" s="160" t="s">
        <v>210</v>
      </c>
      <c r="D811" s="160" t="s">
        <v>208</v>
      </c>
      <c r="E811" s="161">
        <v>41797</v>
      </c>
      <c r="F811" s="162">
        <v>5</v>
      </c>
      <c r="G811" s="162">
        <v>2</v>
      </c>
      <c r="H811" s="160" t="s">
        <v>722</v>
      </c>
    </row>
    <row r="812" spans="1:8" ht="12" outlineLevel="1">
      <c r="A812" s="159"/>
      <c r="B812" s="160"/>
      <c r="C812" s="169" t="s">
        <v>211</v>
      </c>
      <c r="D812" s="160"/>
      <c r="E812" s="161"/>
      <c r="F812" s="162">
        <f>SUBTOTAL(9,F811:F811)</f>
        <v>5</v>
      </c>
      <c r="G812" s="162"/>
      <c r="H812" s="160"/>
    </row>
    <row r="813" spans="1:8" ht="12" outlineLevel="2">
      <c r="A813" s="159">
        <v>26</v>
      </c>
      <c r="B813" s="160" t="s">
        <v>718</v>
      </c>
      <c r="C813" s="160" t="s">
        <v>102</v>
      </c>
      <c r="D813" s="160" t="s">
        <v>208</v>
      </c>
      <c r="E813" s="161">
        <v>41797</v>
      </c>
      <c r="F813" s="162">
        <v>4</v>
      </c>
      <c r="G813" s="162">
        <v>3</v>
      </c>
      <c r="H813" s="160" t="s">
        <v>723</v>
      </c>
    </row>
    <row r="814" spans="1:8" ht="12" outlineLevel="1">
      <c r="A814" s="159"/>
      <c r="B814" s="160"/>
      <c r="C814" s="169" t="s">
        <v>103</v>
      </c>
      <c r="D814" s="160"/>
      <c r="E814" s="161"/>
      <c r="F814" s="162">
        <f>SUBTOTAL(9,F813:F813)</f>
        <v>4</v>
      </c>
      <c r="G814" s="162"/>
      <c r="H814" s="160"/>
    </row>
    <row r="815" spans="1:8" ht="12" outlineLevel="2">
      <c r="A815" s="164">
        <v>26</v>
      </c>
      <c r="B815" s="165" t="s">
        <v>718</v>
      </c>
      <c r="C815" s="165" t="s">
        <v>128</v>
      </c>
      <c r="D815" s="166" t="s">
        <v>290</v>
      </c>
      <c r="E815" s="167">
        <v>41700</v>
      </c>
      <c r="F815" s="168">
        <v>5</v>
      </c>
      <c r="G815" s="168">
        <v>2</v>
      </c>
      <c r="H815" s="166" t="s">
        <v>722</v>
      </c>
    </row>
    <row r="816" spans="1:8" ht="12" outlineLevel="2">
      <c r="A816" s="164">
        <v>26</v>
      </c>
      <c r="B816" s="165" t="s">
        <v>718</v>
      </c>
      <c r="C816" s="165" t="s">
        <v>128</v>
      </c>
      <c r="D816" s="166" t="s">
        <v>290</v>
      </c>
      <c r="E816" s="167">
        <v>41700</v>
      </c>
      <c r="F816" s="168">
        <v>3</v>
      </c>
      <c r="G816" s="168">
        <v>4</v>
      </c>
      <c r="H816" s="166" t="s">
        <v>724</v>
      </c>
    </row>
    <row r="817" spans="1:8" ht="12" outlineLevel="2">
      <c r="A817" s="159">
        <v>26</v>
      </c>
      <c r="B817" s="160" t="s">
        <v>718</v>
      </c>
      <c r="C817" s="160" t="s">
        <v>128</v>
      </c>
      <c r="D817" s="160" t="s">
        <v>208</v>
      </c>
      <c r="E817" s="161">
        <v>41797</v>
      </c>
      <c r="F817" s="162">
        <v>1</v>
      </c>
      <c r="G817" s="162">
        <v>6</v>
      </c>
      <c r="H817" s="160" t="s">
        <v>720</v>
      </c>
    </row>
    <row r="818" spans="1:8" ht="12" outlineLevel="1">
      <c r="A818" s="159"/>
      <c r="B818" s="160"/>
      <c r="C818" s="169" t="s">
        <v>129</v>
      </c>
      <c r="D818" s="160"/>
      <c r="E818" s="161"/>
      <c r="F818" s="162">
        <f>SUBTOTAL(9,F815:F817)</f>
        <v>9</v>
      </c>
      <c r="G818" s="162"/>
      <c r="H818" s="160"/>
    </row>
    <row r="819" spans="1:8" ht="12" outlineLevel="2">
      <c r="A819" s="159">
        <v>26</v>
      </c>
      <c r="B819" s="160" t="s">
        <v>718</v>
      </c>
      <c r="C819" s="160" t="s">
        <v>106</v>
      </c>
      <c r="D819" s="160" t="s">
        <v>208</v>
      </c>
      <c r="E819" s="161">
        <v>41797</v>
      </c>
      <c r="F819" s="162">
        <v>3</v>
      </c>
      <c r="G819" s="162">
        <v>4</v>
      </c>
      <c r="H819" s="160" t="s">
        <v>724</v>
      </c>
    </row>
    <row r="820" spans="1:8" ht="12" outlineLevel="1">
      <c r="A820" s="159"/>
      <c r="B820" s="160"/>
      <c r="C820" s="169" t="s">
        <v>107</v>
      </c>
      <c r="D820" s="160"/>
      <c r="E820" s="161"/>
      <c r="F820" s="162">
        <f>SUBTOTAL(9,F819:F819)</f>
        <v>3</v>
      </c>
      <c r="G820" s="162"/>
      <c r="H820" s="160"/>
    </row>
    <row r="821" spans="1:8" ht="12" outlineLevel="2">
      <c r="A821" s="164">
        <v>26</v>
      </c>
      <c r="B821" s="165" t="s">
        <v>718</v>
      </c>
      <c r="C821" s="165" t="s">
        <v>49</v>
      </c>
      <c r="D821" s="166" t="s">
        <v>290</v>
      </c>
      <c r="E821" s="167">
        <v>41700</v>
      </c>
      <c r="F821" s="168">
        <v>1</v>
      </c>
      <c r="G821" s="168">
        <v>6</v>
      </c>
      <c r="H821" s="166" t="s">
        <v>720</v>
      </c>
    </row>
    <row r="822" spans="2:7" ht="12" outlineLevel="1">
      <c r="B822" s="165"/>
      <c r="C822" s="170" t="s">
        <v>50</v>
      </c>
      <c r="E822" s="167"/>
      <c r="F822" s="168">
        <f>SUBTOTAL(9,F821:F821)</f>
        <v>1</v>
      </c>
      <c r="G822" s="168"/>
    </row>
    <row r="823" spans="1:8" ht="12" outlineLevel="2">
      <c r="A823" s="164">
        <v>27</v>
      </c>
      <c r="B823" s="165" t="s">
        <v>1272</v>
      </c>
      <c r="C823" s="165" t="s">
        <v>1060</v>
      </c>
      <c r="D823" s="166" t="s">
        <v>286</v>
      </c>
      <c r="E823" s="167">
        <v>41560</v>
      </c>
      <c r="F823" s="168">
        <v>4</v>
      </c>
      <c r="G823" s="168">
        <v>3</v>
      </c>
      <c r="H823" s="166" t="s">
        <v>1267</v>
      </c>
    </row>
    <row r="824" spans="1:8" ht="12" outlineLevel="2">
      <c r="A824" s="164">
        <v>27</v>
      </c>
      <c r="B824" s="165" t="s">
        <v>1272</v>
      </c>
      <c r="C824" s="165" t="s">
        <v>1060</v>
      </c>
      <c r="D824" s="166" t="s">
        <v>286</v>
      </c>
      <c r="E824" s="167">
        <v>41560</v>
      </c>
      <c r="F824" s="168">
        <v>3</v>
      </c>
      <c r="G824" s="168">
        <v>4</v>
      </c>
      <c r="H824" s="166" t="s">
        <v>1271</v>
      </c>
    </row>
    <row r="825" spans="1:8" ht="12" outlineLevel="2">
      <c r="A825" s="159">
        <v>27</v>
      </c>
      <c r="B825" s="160" t="s">
        <v>1272</v>
      </c>
      <c r="C825" s="160" t="s">
        <v>1060</v>
      </c>
      <c r="D825" s="160" t="s">
        <v>208</v>
      </c>
      <c r="E825" s="161">
        <v>41797</v>
      </c>
      <c r="F825" s="162">
        <v>2</v>
      </c>
      <c r="G825" s="162">
        <v>5</v>
      </c>
      <c r="H825" s="160" t="s">
        <v>1265</v>
      </c>
    </row>
    <row r="826" spans="1:8" ht="12" outlineLevel="2">
      <c r="A826" s="159">
        <v>27</v>
      </c>
      <c r="B826" s="160" t="s">
        <v>1272</v>
      </c>
      <c r="C826" s="160" t="s">
        <v>1060</v>
      </c>
      <c r="D826" s="160" t="s">
        <v>208</v>
      </c>
      <c r="E826" s="161">
        <v>41797</v>
      </c>
      <c r="F826" s="162">
        <v>1</v>
      </c>
      <c r="G826" s="162">
        <v>6</v>
      </c>
      <c r="H826" s="160" t="s">
        <v>1266</v>
      </c>
    </row>
    <row r="827" spans="1:8" ht="12" outlineLevel="1">
      <c r="A827" s="159"/>
      <c r="B827" s="160"/>
      <c r="C827" s="169" t="s">
        <v>1061</v>
      </c>
      <c r="D827" s="160"/>
      <c r="E827" s="161"/>
      <c r="F827" s="162">
        <f>SUBTOTAL(9,F823:F826)</f>
        <v>10</v>
      </c>
      <c r="G827" s="162"/>
      <c r="H827" s="160"/>
    </row>
    <row r="828" spans="1:8" ht="12" outlineLevel="2">
      <c r="A828" s="164">
        <v>27</v>
      </c>
      <c r="B828" s="165" t="s">
        <v>1272</v>
      </c>
      <c r="C828" s="165" t="s">
        <v>1268</v>
      </c>
      <c r="D828" s="166" t="s">
        <v>290</v>
      </c>
      <c r="E828" s="167">
        <v>41700</v>
      </c>
      <c r="F828" s="168">
        <v>5</v>
      </c>
      <c r="G828" s="168">
        <v>2</v>
      </c>
      <c r="H828" s="166" t="s">
        <v>1269</v>
      </c>
    </row>
    <row r="829" spans="2:7" ht="12" outlineLevel="1">
      <c r="B829" s="165"/>
      <c r="C829" s="170" t="s">
        <v>1270</v>
      </c>
      <c r="E829" s="167"/>
      <c r="F829" s="168">
        <f>SUBTOTAL(9,F828:F828)</f>
        <v>5</v>
      </c>
      <c r="G829" s="168"/>
    </row>
    <row r="830" spans="1:8" ht="12" outlineLevel="2">
      <c r="A830" s="164">
        <v>27</v>
      </c>
      <c r="B830" s="165" t="s">
        <v>1272</v>
      </c>
      <c r="C830" s="165" t="s">
        <v>1316</v>
      </c>
      <c r="D830" s="166" t="s">
        <v>286</v>
      </c>
      <c r="E830" s="167">
        <v>41560</v>
      </c>
      <c r="F830" s="168">
        <v>1</v>
      </c>
      <c r="G830" s="168">
        <v>6</v>
      </c>
      <c r="H830" s="166" t="s">
        <v>1266</v>
      </c>
    </row>
    <row r="831" spans="2:7" ht="12" outlineLevel="1">
      <c r="B831" s="165"/>
      <c r="C831" s="170" t="s">
        <v>1317</v>
      </c>
      <c r="E831" s="167"/>
      <c r="F831" s="168">
        <f>SUBTOTAL(9,F830:F830)</f>
        <v>1</v>
      </c>
      <c r="G831" s="168"/>
    </row>
    <row r="832" spans="1:8" ht="12" outlineLevel="2">
      <c r="A832" s="164">
        <v>27</v>
      </c>
      <c r="B832" s="165" t="s">
        <v>1272</v>
      </c>
      <c r="C832" s="165" t="s">
        <v>568</v>
      </c>
      <c r="D832" s="166" t="s">
        <v>286</v>
      </c>
      <c r="E832" s="167">
        <v>41560</v>
      </c>
      <c r="F832" s="168">
        <v>6</v>
      </c>
      <c r="G832" s="168">
        <v>1</v>
      </c>
      <c r="H832" s="166" t="s">
        <v>1273</v>
      </c>
    </row>
    <row r="833" spans="1:8" ht="12" outlineLevel="2">
      <c r="A833" s="164">
        <v>27</v>
      </c>
      <c r="B833" s="165" t="s">
        <v>1272</v>
      </c>
      <c r="C833" s="165" t="s">
        <v>568</v>
      </c>
      <c r="D833" s="166" t="s">
        <v>286</v>
      </c>
      <c r="E833" s="167">
        <v>41560</v>
      </c>
      <c r="F833" s="168">
        <v>5</v>
      </c>
      <c r="G833" s="168">
        <v>2</v>
      </c>
      <c r="H833" s="166" t="s">
        <v>1269</v>
      </c>
    </row>
    <row r="834" spans="1:8" ht="12" outlineLevel="2">
      <c r="A834" s="164">
        <v>27</v>
      </c>
      <c r="B834" s="165" t="s">
        <v>1272</v>
      </c>
      <c r="C834" s="165" t="s">
        <v>568</v>
      </c>
      <c r="D834" s="166" t="s">
        <v>286</v>
      </c>
      <c r="E834" s="167">
        <v>41560</v>
      </c>
      <c r="F834" s="168">
        <v>2</v>
      </c>
      <c r="G834" s="168">
        <v>5</v>
      </c>
      <c r="H834" s="166" t="s">
        <v>1265</v>
      </c>
    </row>
    <row r="835" spans="1:8" ht="12" outlineLevel="2">
      <c r="A835" s="159">
        <v>27</v>
      </c>
      <c r="B835" s="160" t="s">
        <v>1272</v>
      </c>
      <c r="C835" s="160" t="s">
        <v>568</v>
      </c>
      <c r="D835" s="160" t="s">
        <v>208</v>
      </c>
      <c r="E835" s="161">
        <v>41797</v>
      </c>
      <c r="F835" s="162">
        <v>5</v>
      </c>
      <c r="G835" s="162">
        <v>2</v>
      </c>
      <c r="H835" s="160" t="s">
        <v>1269</v>
      </c>
    </row>
    <row r="836" spans="1:8" ht="12" outlineLevel="2">
      <c r="A836" s="159">
        <v>27</v>
      </c>
      <c r="B836" s="160" t="s">
        <v>1272</v>
      </c>
      <c r="C836" s="160" t="s">
        <v>568</v>
      </c>
      <c r="D836" s="160" t="s">
        <v>208</v>
      </c>
      <c r="E836" s="161">
        <v>41797</v>
      </c>
      <c r="F836" s="162">
        <v>4</v>
      </c>
      <c r="G836" s="162">
        <v>3</v>
      </c>
      <c r="H836" s="160" t="s">
        <v>1267</v>
      </c>
    </row>
    <row r="837" spans="1:8" ht="12" outlineLevel="2">
      <c r="A837" s="159">
        <v>27</v>
      </c>
      <c r="B837" s="160" t="s">
        <v>1272</v>
      </c>
      <c r="C837" s="160" t="s">
        <v>568</v>
      </c>
      <c r="D837" s="160" t="s">
        <v>208</v>
      </c>
      <c r="E837" s="161">
        <v>41797</v>
      </c>
      <c r="F837" s="162">
        <v>3</v>
      </c>
      <c r="G837" s="162">
        <v>4</v>
      </c>
      <c r="H837" s="160" t="s">
        <v>1271</v>
      </c>
    </row>
    <row r="838" spans="1:8" s="187" customFormat="1" ht="12" outlineLevel="1">
      <c r="A838" s="177"/>
      <c r="B838" s="178"/>
      <c r="C838" s="178" t="s">
        <v>570</v>
      </c>
      <c r="D838" s="181" t="s">
        <v>834</v>
      </c>
      <c r="E838" s="182"/>
      <c r="F838" s="179">
        <f>SUBTOTAL(9,F832:F837)</f>
        <v>25</v>
      </c>
      <c r="G838" s="179"/>
      <c r="H838" s="178"/>
    </row>
    <row r="839" spans="1:8" ht="12" outlineLevel="2">
      <c r="A839" s="164">
        <v>27</v>
      </c>
      <c r="B839" s="165" t="s">
        <v>1272</v>
      </c>
      <c r="C839" s="165" t="s">
        <v>227</v>
      </c>
      <c r="D839" s="166" t="s">
        <v>290</v>
      </c>
      <c r="E839" s="167">
        <v>41700</v>
      </c>
      <c r="F839" s="168">
        <v>6</v>
      </c>
      <c r="G839" s="168">
        <v>1</v>
      </c>
      <c r="H839" s="166" t="s">
        <v>1273</v>
      </c>
    </row>
    <row r="840" spans="1:8" ht="12" outlineLevel="2">
      <c r="A840" s="159">
        <v>27</v>
      </c>
      <c r="B840" s="160" t="s">
        <v>1272</v>
      </c>
      <c r="C840" s="160" t="s">
        <v>227</v>
      </c>
      <c r="D840" s="160" t="s">
        <v>208</v>
      </c>
      <c r="E840" s="161">
        <v>41797</v>
      </c>
      <c r="F840" s="162">
        <v>6</v>
      </c>
      <c r="G840" s="162">
        <v>1</v>
      </c>
      <c r="H840" s="160" t="s">
        <v>1273</v>
      </c>
    </row>
    <row r="841" spans="1:8" ht="12" outlineLevel="2">
      <c r="A841" s="159">
        <v>27</v>
      </c>
      <c r="B841" s="160" t="s">
        <v>1272</v>
      </c>
      <c r="C841" s="160" t="s">
        <v>227</v>
      </c>
      <c r="D841" s="160" t="s">
        <v>242</v>
      </c>
      <c r="E841" s="161">
        <v>41811</v>
      </c>
      <c r="F841" s="162">
        <v>6</v>
      </c>
      <c r="G841" s="162">
        <v>1</v>
      </c>
      <c r="H841" s="160" t="s">
        <v>1273</v>
      </c>
    </row>
    <row r="842" spans="1:8" ht="12" outlineLevel="1">
      <c r="A842" s="159"/>
      <c r="B842" s="160"/>
      <c r="C842" s="169" t="s">
        <v>228</v>
      </c>
      <c r="D842" s="160"/>
      <c r="E842" s="161"/>
      <c r="F842" s="162">
        <f>SUBTOTAL(9,F839:F841)</f>
        <v>18</v>
      </c>
      <c r="G842" s="162"/>
      <c r="H842" s="160"/>
    </row>
    <row r="843" spans="1:8" ht="12">
      <c r="A843" s="159"/>
      <c r="B843" s="160"/>
      <c r="C843" s="169" t="s">
        <v>289</v>
      </c>
      <c r="D843" s="160"/>
      <c r="E843" s="161"/>
      <c r="F843" s="162">
        <f>SUBTOTAL(9,F2:F841)</f>
        <v>1826</v>
      </c>
      <c r="G843" s="162"/>
      <c r="H843" s="160"/>
    </row>
    <row r="844" spans="2:7" ht="12" outlineLevel="1">
      <c r="B844" s="165"/>
      <c r="C844" s="170"/>
      <c r="E844" s="167"/>
      <c r="F844" s="168"/>
      <c r="G844" s="168"/>
    </row>
    <row r="845" spans="2:7" ht="12" outlineLevel="1">
      <c r="B845" s="165"/>
      <c r="C845" s="165"/>
      <c r="E845" s="167"/>
      <c r="F845" s="168"/>
      <c r="G845" s="168"/>
    </row>
    <row r="846" spans="2:7" ht="12" outlineLevel="1">
      <c r="B846" s="165"/>
      <c r="C846" s="165"/>
      <c r="E846" s="167"/>
      <c r="F846" s="168"/>
      <c r="G846" s="168"/>
    </row>
    <row r="847" spans="2:7" ht="12" outlineLevel="1">
      <c r="B847" s="165"/>
      <c r="C847" s="165"/>
      <c r="E847" s="167"/>
      <c r="F847" s="168"/>
      <c r="G847" s="168"/>
    </row>
    <row r="848" spans="2:7" ht="12" outlineLevel="1">
      <c r="B848" s="165"/>
      <c r="C848" s="165"/>
      <c r="E848" s="167"/>
      <c r="F848" s="168"/>
      <c r="G848" s="168"/>
    </row>
    <row r="849" spans="2:7" ht="12" outlineLevel="1">
      <c r="B849" s="165"/>
      <c r="C849" s="165"/>
      <c r="E849" s="167"/>
      <c r="F849" s="168"/>
      <c r="G849" s="168"/>
    </row>
    <row r="850" spans="2:7" ht="12" outlineLevel="1">
      <c r="B850" s="165"/>
      <c r="C850" s="165"/>
      <c r="E850" s="167"/>
      <c r="F850" s="168"/>
      <c r="G850" s="168"/>
    </row>
    <row r="851" spans="2:7" ht="12" outlineLevel="1">
      <c r="B851" s="165"/>
      <c r="C851" s="165"/>
      <c r="E851" s="167"/>
      <c r="F851" s="168"/>
      <c r="G851" s="168"/>
    </row>
    <row r="852" spans="2:7" ht="12" outlineLevel="1">
      <c r="B852" s="165"/>
      <c r="C852" s="165"/>
      <c r="E852" s="167"/>
      <c r="F852" s="168"/>
      <c r="G852" s="168"/>
    </row>
    <row r="853" spans="2:7" ht="12" outlineLevel="1">
      <c r="B853" s="165"/>
      <c r="C853" s="165"/>
      <c r="E853" s="167"/>
      <c r="F853" s="168"/>
      <c r="G853" s="168"/>
    </row>
    <row r="854" spans="2:7" ht="12" outlineLevel="1">
      <c r="B854" s="165"/>
      <c r="C854" s="165"/>
      <c r="E854" s="167"/>
      <c r="F854" s="168"/>
      <c r="G854" s="168"/>
    </row>
    <row r="855" spans="2:7" ht="12" outlineLevel="1">
      <c r="B855" s="165"/>
      <c r="C855" s="165"/>
      <c r="E855" s="167"/>
      <c r="F855" s="168"/>
      <c r="G855" s="168"/>
    </row>
    <row r="856" spans="2:7" ht="12" outlineLevel="1">
      <c r="B856" s="165"/>
      <c r="C856" s="165"/>
      <c r="E856" s="167"/>
      <c r="F856" s="168"/>
      <c r="G856" s="168"/>
    </row>
    <row r="857" spans="2:7" ht="12" outlineLevel="1">
      <c r="B857" s="165"/>
      <c r="C857" s="165"/>
      <c r="E857" s="167"/>
      <c r="F857" s="168"/>
      <c r="G857" s="168"/>
    </row>
    <row r="858" spans="2:7" ht="12" outlineLevel="1">
      <c r="B858" s="165"/>
      <c r="C858" s="165"/>
      <c r="E858" s="167"/>
      <c r="F858" s="168"/>
      <c r="G858" s="168"/>
    </row>
    <row r="859" spans="2:7" ht="12" outlineLevel="1">
      <c r="B859" s="165"/>
      <c r="C859" s="165"/>
      <c r="E859" s="167"/>
      <c r="F859" s="168"/>
      <c r="G859" s="168"/>
    </row>
    <row r="860" spans="2:7" ht="12" outlineLevel="1">
      <c r="B860" s="165"/>
      <c r="C860" s="165"/>
      <c r="E860" s="167"/>
      <c r="F860" s="168"/>
      <c r="G860" s="168"/>
    </row>
    <row r="861" spans="2:7" ht="12" outlineLevel="1">
      <c r="B861" s="165"/>
      <c r="C861" s="165"/>
      <c r="E861" s="167"/>
      <c r="F861" s="168"/>
      <c r="G861" s="168"/>
    </row>
    <row r="862" spans="2:7" ht="12" outlineLevel="1">
      <c r="B862" s="165"/>
      <c r="C862" s="165"/>
      <c r="E862" s="167"/>
      <c r="F862" s="168"/>
      <c r="G862" s="168"/>
    </row>
    <row r="863" ht="12" outlineLevel="1"/>
    <row r="864" ht="12" outlineLevel="1"/>
    <row r="865" ht="12" outlineLevel="1"/>
    <row r="866" ht="12" outlineLevel="1"/>
    <row r="867" ht="12" outlineLevel="1"/>
    <row r="868" ht="12" outlineLevel="1"/>
    <row r="869" ht="12" outlineLevel="1"/>
    <row r="870" ht="12" outlineLevel="1"/>
    <row r="871" ht="12" outlineLevel="1"/>
    <row r="872" ht="12" outlineLevel="1"/>
    <row r="873" ht="12" outlineLevel="1"/>
    <row r="874" ht="12" outlineLevel="1"/>
    <row r="875" ht="12" outlineLevel="1"/>
    <row r="876" ht="12" outlineLevel="1"/>
    <row r="877" ht="12" outlineLevel="1"/>
    <row r="878" ht="12" outlineLevel="1"/>
    <row r="879" ht="12" outlineLevel="1"/>
    <row r="880" ht="12" outlineLevel="1"/>
    <row r="881" ht="12" outlineLevel="1"/>
    <row r="882" ht="12" outlineLevel="1"/>
    <row r="883" ht="12" outlineLevel="1"/>
    <row r="884" ht="12" outlineLevel="1"/>
    <row r="885" ht="12" outlineLevel="1"/>
    <row r="886" ht="12" outlineLevel="1"/>
    <row r="887" ht="12" outlineLevel="1"/>
    <row r="888" ht="12" outlineLevel="1"/>
    <row r="889" ht="12" outlineLevel="1"/>
    <row r="890" spans="2:3" ht="12" outlineLevel="1">
      <c r="B890" s="160" t="s">
        <v>242</v>
      </c>
      <c r="C890" s="169">
        <v>156</v>
      </c>
    </row>
    <row r="891" ht="12" outlineLevel="1">
      <c r="C891" s="188" t="s">
        <v>1586</v>
      </c>
    </row>
    <row r="892" spans="2:3" ht="12" outlineLevel="2">
      <c r="B892" s="160" t="s">
        <v>286</v>
      </c>
      <c r="C892" s="169">
        <v>546</v>
      </c>
    </row>
    <row r="893" spans="2:3" ht="12" outlineLevel="1">
      <c r="B893" s="160"/>
      <c r="C893" s="169" t="s">
        <v>1431</v>
      </c>
    </row>
    <row r="894" spans="2:3" ht="12" outlineLevel="2">
      <c r="B894" s="189" t="s">
        <v>290</v>
      </c>
      <c r="C894" s="188">
        <f>27*21-10</f>
        <v>557</v>
      </c>
    </row>
    <row r="895" spans="2:3" ht="12" outlineLevel="1">
      <c r="B895" s="189"/>
      <c r="C895" s="188" t="s">
        <v>1432</v>
      </c>
    </row>
    <row r="896" spans="2:3" ht="12" outlineLevel="1">
      <c r="B896" s="160" t="s">
        <v>243</v>
      </c>
      <c r="C896" s="188">
        <v>567</v>
      </c>
    </row>
    <row r="897" spans="2:3" ht="12" outlineLevel="1">
      <c r="B897" s="160"/>
      <c r="C897" s="169" t="s">
        <v>1587</v>
      </c>
    </row>
    <row r="898" spans="2:3" ht="12" outlineLevel="2">
      <c r="B898" s="160"/>
      <c r="C898" s="160"/>
    </row>
    <row r="899" spans="2:3" ht="12" outlineLevel="1">
      <c r="B899" s="160"/>
      <c r="C899" s="188">
        <f>+C896+C894+C892+C890</f>
        <v>1826</v>
      </c>
    </row>
    <row r="900" ht="12" outlineLevel="1"/>
    <row r="901" ht="12" outlineLevel="1"/>
    <row r="902" ht="12" outlineLevel="1"/>
    <row r="903" ht="12" outlineLevel="1"/>
    <row r="904" ht="12" outlineLevel="1"/>
    <row r="905" ht="12" outlineLevel="1"/>
    <row r="906" ht="12" outlineLevel="1"/>
    <row r="907" ht="12" outlineLevel="1"/>
    <row r="908" ht="12" outlineLevel="1"/>
    <row r="909" ht="12" outlineLevel="1"/>
    <row r="910" ht="12" outlineLevel="1"/>
    <row r="911" ht="12" outlineLevel="1"/>
    <row r="912" ht="12" outlineLevel="1"/>
    <row r="913" ht="12" outlineLevel="1"/>
    <row r="914" ht="12" outlineLevel="1"/>
    <row r="915" ht="12" outlineLevel="1"/>
    <row r="916" ht="12" outlineLevel="1"/>
    <row r="917" ht="12" outlineLevel="1"/>
    <row r="918" ht="12" outlineLevel="1"/>
    <row r="919" ht="12" outlineLevel="1"/>
    <row r="920" ht="12" outlineLevel="1"/>
    <row r="921" ht="12" outlineLevel="1"/>
    <row r="922" ht="12" outlineLevel="1"/>
    <row r="923" ht="12" outlineLevel="1"/>
    <row r="924" ht="12" outlineLevel="1"/>
    <row r="925" ht="12" outlineLevel="1"/>
    <row r="926" ht="12" outlineLevel="1"/>
    <row r="927" ht="12" outlineLevel="1"/>
    <row r="928" ht="12" outlineLevel="1"/>
    <row r="929" ht="12" outlineLevel="1"/>
    <row r="930" ht="12" outlineLevel="1"/>
    <row r="931" ht="12" outlineLevel="1"/>
    <row r="932" ht="12" outlineLevel="1"/>
    <row r="933" ht="12" outlineLevel="1"/>
    <row r="934" ht="12" outlineLevel="1"/>
    <row r="935" ht="12" outlineLevel="1"/>
    <row r="936" ht="12" outlineLevel="1"/>
    <row r="937" ht="12" outlineLevel="1"/>
    <row r="938" ht="12" outlineLevel="1"/>
    <row r="939" ht="12" outlineLevel="1"/>
    <row r="940" ht="12" outlineLevel="1"/>
    <row r="941" ht="12" outlineLevel="1"/>
    <row r="942" ht="12" outlineLevel="1"/>
    <row r="943" ht="12" outlineLevel="1"/>
    <row r="944" ht="12" outlineLevel="1"/>
    <row r="945" ht="12" outlineLevel="1"/>
    <row r="946" ht="12" outlineLevel="1"/>
    <row r="947" ht="12" outlineLevel="1"/>
    <row r="948" ht="12" outlineLevel="1"/>
    <row r="949" ht="12" outlineLevel="1"/>
    <row r="950" ht="12" outlineLevel="1"/>
    <row r="951" ht="12" outlineLevel="1"/>
    <row r="952" ht="12" outlineLevel="1"/>
    <row r="953" ht="12" outlineLevel="1"/>
    <row r="954" ht="12" outlineLevel="1"/>
    <row r="955" ht="12" outlineLevel="1"/>
    <row r="956" ht="12" outlineLevel="1"/>
    <row r="957" ht="12" outlineLevel="1"/>
    <row r="958" ht="12" outlineLevel="1"/>
    <row r="959" ht="12" outlineLevel="1"/>
    <row r="960" ht="12" outlineLevel="1"/>
    <row r="961" ht="12" outlineLevel="1"/>
    <row r="962" ht="12" outlineLevel="1"/>
    <row r="963" ht="12" outlineLevel="1"/>
    <row r="964" ht="12" outlineLevel="1"/>
    <row r="965" ht="12" outlineLevel="1"/>
    <row r="966" ht="12" outlineLevel="1"/>
    <row r="967" ht="12" outlineLevel="1"/>
    <row r="968" ht="12" outlineLevel="1"/>
    <row r="969" ht="12" outlineLevel="1"/>
    <row r="970" ht="12" outlineLevel="1"/>
    <row r="971" ht="12" outlineLevel="1"/>
    <row r="972" ht="12" outlineLevel="1"/>
    <row r="973" ht="12" outlineLevel="1"/>
    <row r="974" ht="12" outlineLevel="1"/>
    <row r="975" ht="12" outlineLevel="1"/>
    <row r="976" ht="12" outlineLevel="1"/>
    <row r="977" ht="12" outlineLevel="1"/>
    <row r="978" ht="12" outlineLevel="1"/>
    <row r="979" ht="12" outlineLevel="1"/>
    <row r="980" ht="12" outlineLevel="1"/>
    <row r="981" ht="12" outlineLevel="1"/>
    <row r="982" ht="12" outlineLevel="1"/>
    <row r="983" ht="12" outlineLevel="1"/>
    <row r="984" ht="12" outlineLevel="1"/>
    <row r="985" ht="12" outlineLevel="1"/>
    <row r="986" ht="12" outlineLevel="1"/>
    <row r="987" ht="12" outlineLevel="1"/>
    <row r="988" ht="12" outlineLevel="1"/>
    <row r="989" ht="12" outlineLevel="1"/>
    <row r="990" ht="12" outlineLevel="1"/>
    <row r="991" ht="12" outlineLevel="1"/>
    <row r="992" ht="12" outlineLevel="1"/>
    <row r="993" ht="12" outlineLevel="1"/>
    <row r="994" ht="12" outlineLevel="1"/>
    <row r="995" ht="12" outlineLevel="1"/>
    <row r="996" ht="12" outlineLevel="1"/>
    <row r="997" ht="12" outlineLevel="1"/>
    <row r="998" ht="12" outlineLevel="1"/>
    <row r="999" ht="12" outlineLevel="1"/>
    <row r="1000" ht="12" outlineLevel="1"/>
    <row r="1001" ht="12" outlineLevel="1"/>
    <row r="1002" ht="12" outlineLevel="1"/>
    <row r="1003" ht="12" outlineLevel="1"/>
    <row r="1004" ht="12" outlineLevel="1"/>
    <row r="1005" ht="12" outlineLevel="1"/>
    <row r="1006" ht="12" outlineLevel="1"/>
    <row r="1007" ht="12" outlineLevel="1"/>
    <row r="1008" ht="12" outlineLevel="1"/>
    <row r="1009" ht="12" outlineLevel="1"/>
    <row r="1010" ht="12" outlineLevel="1"/>
    <row r="1011" ht="12" outlineLevel="1"/>
    <row r="1012" ht="12" outlineLevel="1"/>
    <row r="1013" ht="12" outlineLevel="1"/>
    <row r="1014" ht="12" outlineLevel="1"/>
    <row r="1015" ht="12" outlineLevel="1"/>
    <row r="1016" ht="12" outlineLevel="1"/>
    <row r="1017" ht="12" outlineLevel="1"/>
    <row r="1018" ht="12" outlineLevel="1"/>
    <row r="1019" ht="12" outlineLevel="1"/>
    <row r="1020" ht="12" outlineLevel="1"/>
    <row r="1021" ht="12" outlineLevel="1"/>
    <row r="1022" ht="12" outlineLevel="1"/>
    <row r="1023" ht="12" outlineLevel="1"/>
    <row r="1024" ht="12" outlineLevel="1"/>
    <row r="1025" ht="12" outlineLevel="1"/>
    <row r="1026" ht="12" outlineLevel="1"/>
    <row r="1027" ht="12" outlineLevel="1"/>
    <row r="1028" ht="12" outlineLevel="1"/>
    <row r="1029" ht="12" outlineLevel="1"/>
    <row r="1030" ht="12" outlineLevel="1"/>
    <row r="1031" ht="12" outlineLevel="1"/>
    <row r="1032" ht="12" outlineLevel="1"/>
    <row r="1033" ht="12" outlineLevel="1"/>
    <row r="1034" ht="12" outlineLevel="1"/>
    <row r="1035" ht="12" outlineLevel="1"/>
    <row r="1036" ht="12" outlineLevel="1"/>
    <row r="1037" ht="12" outlineLevel="1"/>
    <row r="1038" ht="12" outlineLevel="1"/>
    <row r="1039" ht="12" outlineLevel="1"/>
    <row r="1040" ht="12" outlineLevel="1"/>
    <row r="1041" ht="12" outlineLevel="1"/>
    <row r="1042" ht="12" outlineLevel="1"/>
    <row r="1043" ht="12" outlineLevel="1"/>
    <row r="1044" ht="12" outlineLevel="1"/>
    <row r="1045" ht="12" outlineLevel="1"/>
    <row r="1046" ht="12" outlineLevel="1"/>
    <row r="1047" ht="12" outlineLevel="1"/>
    <row r="1048" ht="12" outlineLevel="1"/>
    <row r="1049" ht="12" outlineLevel="1"/>
    <row r="1050" ht="12" outlineLevel="1"/>
    <row r="1051" ht="12" outlineLevel="1"/>
    <row r="1052" ht="12" outlineLevel="1"/>
    <row r="1053" ht="12" outlineLevel="1"/>
    <row r="1054" ht="12" outlineLevel="1"/>
    <row r="1055" ht="12" outlineLevel="1"/>
    <row r="1056" ht="12" outlineLevel="1"/>
    <row r="1057" ht="12" outlineLevel="1"/>
    <row r="1058" ht="12" outlineLevel="1"/>
    <row r="1059" ht="12" outlineLevel="1"/>
    <row r="1060" ht="12" outlineLevel="1"/>
    <row r="1061" ht="12" outlineLevel="1"/>
    <row r="1062" ht="12" outlineLevel="1"/>
    <row r="1063" ht="12" outlineLevel="1"/>
    <row r="1064" ht="12" outlineLevel="1"/>
    <row r="1065" ht="12" outlineLevel="1"/>
    <row r="1066" ht="12" outlineLevel="1"/>
    <row r="1067" ht="12" outlineLevel="1"/>
    <row r="1068" ht="12" outlineLevel="1"/>
    <row r="1069" ht="12" outlineLevel="1"/>
    <row r="1070" ht="12" outlineLevel="1"/>
    <row r="1071" ht="12" outlineLevel="1"/>
    <row r="1072" ht="12" outlineLevel="1"/>
    <row r="1073" ht="12" outlineLevel="1"/>
    <row r="1074" ht="12" outlineLevel="1"/>
    <row r="1075" ht="12" outlineLevel="1"/>
    <row r="1076" ht="12" outlineLevel="1"/>
    <row r="1077" ht="12" outlineLevel="1"/>
    <row r="1078" ht="12" outlineLevel="1"/>
    <row r="1079" ht="12" outlineLevel="1"/>
    <row r="1080" ht="12" outlineLevel="1"/>
    <row r="1081" ht="12" outlineLevel="1"/>
    <row r="1082" ht="12" outlineLevel="1"/>
    <row r="1083" ht="12" outlineLevel="1"/>
    <row r="1084" ht="12" outlineLevel="1"/>
    <row r="1085" ht="12" outlineLevel="1"/>
    <row r="1086" ht="12" outlineLevel="1"/>
    <row r="1087" ht="12" outlineLevel="1"/>
    <row r="1088" ht="12" outlineLevel="1"/>
    <row r="1089" ht="12" outlineLevel="1"/>
    <row r="1090" ht="12" outlineLevel="1"/>
    <row r="1091" ht="12" outlineLevel="1"/>
    <row r="1092" ht="12" outlineLevel="1"/>
    <row r="1093" ht="12" outlineLevel="1"/>
    <row r="1094" ht="12" outlineLevel="1"/>
    <row r="1095" ht="12" outlineLevel="1"/>
    <row r="1096" ht="12" outlineLevel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3"/>
  <sheetViews>
    <sheetView zoomScalePageLayoutView="0" workbookViewId="0" topLeftCell="A1">
      <selection activeCell="J34" sqref="J34"/>
    </sheetView>
  </sheetViews>
  <sheetFormatPr defaultColWidth="9.140625" defaultRowHeight="12.75" outlineLevelRow="2"/>
  <cols>
    <col min="1" max="3" width="8.7109375" style="123" customWidth="1"/>
    <col min="4" max="4" width="20.28125" style="123" customWidth="1"/>
    <col min="5" max="5" width="8.7109375" style="123" customWidth="1"/>
    <col min="6" max="6" width="11.421875" style="123" customWidth="1"/>
    <col min="7" max="7" width="17.140625" style="123" customWidth="1"/>
    <col min="8" max="12" width="8.7109375" style="123" customWidth="1"/>
  </cols>
  <sheetData>
    <row r="1" spans="1:12" ht="12.75">
      <c r="A1" s="1" t="s">
        <v>108</v>
      </c>
      <c r="B1" s="4" t="s">
        <v>233</v>
      </c>
      <c r="C1" s="2" t="s">
        <v>234</v>
      </c>
      <c r="D1" s="2" t="s">
        <v>235</v>
      </c>
      <c r="E1" s="2" t="s">
        <v>236</v>
      </c>
      <c r="F1" s="3" t="s">
        <v>237</v>
      </c>
      <c r="G1" s="1" t="s">
        <v>394</v>
      </c>
      <c r="H1" s="1" t="s">
        <v>238</v>
      </c>
      <c r="I1" s="5"/>
      <c r="J1" s="6" t="s">
        <v>1047</v>
      </c>
      <c r="K1" s="5"/>
      <c r="L1" s="5"/>
    </row>
    <row r="2" spans="1:12" s="123" customFormat="1" ht="12.75" outlineLevel="2">
      <c r="A2" s="110">
        <v>2</v>
      </c>
      <c r="B2" s="111">
        <v>2014</v>
      </c>
      <c r="C2" s="112" t="s">
        <v>239</v>
      </c>
      <c r="D2" s="112" t="s">
        <v>1699</v>
      </c>
      <c r="E2" s="112" t="s">
        <v>251</v>
      </c>
      <c r="F2" s="113">
        <v>41685</v>
      </c>
      <c r="G2" s="110">
        <v>3</v>
      </c>
      <c r="H2" s="110">
        <v>3</v>
      </c>
      <c r="I2" s="5"/>
      <c r="J2" s="6"/>
      <c r="K2" s="5"/>
      <c r="L2" s="5"/>
    </row>
    <row r="3" spans="1:12" s="123" customFormat="1" ht="12.75" outlineLevel="1">
      <c r="A3" s="110"/>
      <c r="B3" s="111"/>
      <c r="C3" s="112"/>
      <c r="D3" s="2" t="s">
        <v>1700</v>
      </c>
      <c r="E3" s="112"/>
      <c r="F3" s="113"/>
      <c r="G3" s="110"/>
      <c r="H3" s="110">
        <f>SUBTOTAL(9,H2:H2)</f>
        <v>3</v>
      </c>
      <c r="I3" s="5"/>
      <c r="J3" s="6"/>
      <c r="K3" s="5"/>
      <c r="L3" s="5"/>
    </row>
    <row r="4" spans="1:12" s="123" customFormat="1" ht="12.75" outlineLevel="2">
      <c r="A4" s="110">
        <v>3</v>
      </c>
      <c r="B4" s="111">
        <v>2014</v>
      </c>
      <c r="C4" s="112" t="s">
        <v>239</v>
      </c>
      <c r="D4" s="112" t="s">
        <v>1405</v>
      </c>
      <c r="E4" s="112" t="s">
        <v>265</v>
      </c>
      <c r="F4" s="113">
        <v>41714</v>
      </c>
      <c r="G4" s="110">
        <v>1</v>
      </c>
      <c r="H4" s="110">
        <v>1</v>
      </c>
      <c r="I4" s="5"/>
      <c r="J4" s="6"/>
      <c r="K4" s="5"/>
      <c r="L4" s="5"/>
    </row>
    <row r="5" spans="1:12" s="123" customFormat="1" ht="12.75" outlineLevel="1">
      <c r="A5" s="110"/>
      <c r="B5" s="111"/>
      <c r="C5" s="112"/>
      <c r="D5" s="2" t="s">
        <v>1418</v>
      </c>
      <c r="E5" s="112"/>
      <c r="F5" s="113"/>
      <c r="G5" s="110"/>
      <c r="H5" s="110">
        <f>SUBTOTAL(9,H4:H4)</f>
        <v>1</v>
      </c>
      <c r="I5" s="5"/>
      <c r="J5" s="6"/>
      <c r="K5" s="5"/>
      <c r="L5" s="5"/>
    </row>
    <row r="6" spans="1:12" s="123" customFormat="1" ht="12.75" outlineLevel="2">
      <c r="A6" s="6">
        <v>3</v>
      </c>
      <c r="B6" s="6">
        <v>2014</v>
      </c>
      <c r="C6" s="114" t="s">
        <v>239</v>
      </c>
      <c r="D6" s="114" t="s">
        <v>402</v>
      </c>
      <c r="E6" s="114" t="s">
        <v>260</v>
      </c>
      <c r="F6" s="115">
        <v>41713</v>
      </c>
      <c r="G6" s="6">
        <v>1</v>
      </c>
      <c r="H6" s="6">
        <v>1</v>
      </c>
      <c r="I6" s="116"/>
      <c r="J6" s="116"/>
      <c r="K6" s="116"/>
      <c r="L6" s="116"/>
    </row>
    <row r="7" spans="1:12" s="123" customFormat="1" ht="12.75" outlineLevel="2">
      <c r="A7" s="6">
        <v>3</v>
      </c>
      <c r="B7" s="6">
        <v>2014</v>
      </c>
      <c r="C7" s="114" t="s">
        <v>239</v>
      </c>
      <c r="D7" s="114" t="s">
        <v>402</v>
      </c>
      <c r="E7" s="114" t="s">
        <v>270</v>
      </c>
      <c r="F7" s="115">
        <v>41728</v>
      </c>
      <c r="G7" s="6">
        <v>2</v>
      </c>
      <c r="H7" s="6">
        <v>2</v>
      </c>
      <c r="I7" s="116"/>
      <c r="J7" s="116"/>
      <c r="K7" s="116"/>
      <c r="L7" s="116"/>
    </row>
    <row r="8" spans="1:12" s="123" customFormat="1" ht="12.75" outlineLevel="1">
      <c r="A8" s="6"/>
      <c r="B8" s="6"/>
      <c r="C8" s="114"/>
      <c r="D8" s="117" t="s">
        <v>403</v>
      </c>
      <c r="E8" s="114"/>
      <c r="F8" s="115"/>
      <c r="G8" s="6"/>
      <c r="H8" s="6">
        <f>SUBTOTAL(9,H6:H7)</f>
        <v>3</v>
      </c>
      <c r="I8" s="116"/>
      <c r="J8" s="116"/>
      <c r="K8" s="116"/>
      <c r="L8" s="116"/>
    </row>
    <row r="9" spans="1:12" s="123" customFormat="1" ht="12.75" outlineLevel="2">
      <c r="A9" s="6">
        <v>9</v>
      </c>
      <c r="B9" s="6">
        <v>2014</v>
      </c>
      <c r="C9" s="114" t="s">
        <v>239</v>
      </c>
      <c r="D9" s="114" t="s">
        <v>210</v>
      </c>
      <c r="E9" s="114" t="s">
        <v>268</v>
      </c>
      <c r="F9" s="115">
        <v>41896</v>
      </c>
      <c r="G9" s="6">
        <v>5</v>
      </c>
      <c r="H9" s="6">
        <v>5</v>
      </c>
      <c r="I9" s="116"/>
      <c r="J9" s="116"/>
      <c r="K9" s="116"/>
      <c r="L9" s="116"/>
    </row>
    <row r="10" spans="1:12" s="206" customFormat="1" ht="12.75" outlineLevel="1">
      <c r="A10" s="203"/>
      <c r="B10" s="203"/>
      <c r="C10" s="202"/>
      <c r="D10" s="202" t="s">
        <v>211</v>
      </c>
      <c r="E10" s="202"/>
      <c r="F10" s="204"/>
      <c r="G10" s="203"/>
      <c r="H10" s="203">
        <f>SUBTOTAL(9,H9:H9)</f>
        <v>5</v>
      </c>
      <c r="I10" s="205" t="s">
        <v>1711</v>
      </c>
      <c r="J10" s="205"/>
      <c r="K10" s="205"/>
      <c r="L10" s="205"/>
    </row>
    <row r="11" spans="1:12" s="123" customFormat="1" ht="12.75" outlineLevel="2">
      <c r="A11" s="6">
        <v>5</v>
      </c>
      <c r="B11" s="6">
        <v>2014</v>
      </c>
      <c r="C11" s="114" t="s">
        <v>239</v>
      </c>
      <c r="D11" s="114" t="s">
        <v>402</v>
      </c>
      <c r="E11" s="114" t="s">
        <v>248</v>
      </c>
      <c r="F11" s="115">
        <v>41776</v>
      </c>
      <c r="G11" s="6">
        <v>2</v>
      </c>
      <c r="H11" s="6">
        <v>2</v>
      </c>
      <c r="I11" s="116"/>
      <c r="J11" s="116"/>
      <c r="K11" s="116"/>
      <c r="L11" s="116"/>
    </row>
    <row r="12" spans="1:12" s="123" customFormat="1" ht="12.75" outlineLevel="1">
      <c r="A12" s="6"/>
      <c r="B12" s="6"/>
      <c r="C12" s="114"/>
      <c r="D12" s="117" t="s">
        <v>403</v>
      </c>
      <c r="E12" s="114"/>
      <c r="F12" s="115"/>
      <c r="G12" s="6"/>
      <c r="H12" s="6">
        <f>SUBTOTAL(9,H11:H11)</f>
        <v>2</v>
      </c>
      <c r="I12" s="116"/>
      <c r="J12" s="116"/>
      <c r="K12" s="116"/>
      <c r="L12" s="116"/>
    </row>
    <row r="13" spans="1:12" s="123" customFormat="1" ht="12.75" outlineLevel="2">
      <c r="A13" s="6">
        <v>3</v>
      </c>
      <c r="B13" s="6">
        <v>2014</v>
      </c>
      <c r="C13" s="114" t="s">
        <v>240</v>
      </c>
      <c r="D13" s="114" t="s">
        <v>85</v>
      </c>
      <c r="E13" s="114" t="s">
        <v>270</v>
      </c>
      <c r="F13" s="115">
        <v>41728</v>
      </c>
      <c r="G13" s="6">
        <v>1</v>
      </c>
      <c r="H13" s="6">
        <v>1</v>
      </c>
      <c r="I13" s="116"/>
      <c r="J13" s="116"/>
      <c r="K13" s="116"/>
      <c r="L13" s="116"/>
    </row>
    <row r="14" spans="1:12" s="123" customFormat="1" ht="12.75" outlineLevel="2">
      <c r="A14" s="6">
        <v>5</v>
      </c>
      <c r="B14" s="6">
        <v>2014</v>
      </c>
      <c r="C14" s="114" t="s">
        <v>240</v>
      </c>
      <c r="D14" s="114" t="s">
        <v>85</v>
      </c>
      <c r="E14" s="114" t="s">
        <v>261</v>
      </c>
      <c r="F14" s="115">
        <v>41790</v>
      </c>
      <c r="G14" s="6">
        <v>1</v>
      </c>
      <c r="H14" s="6">
        <v>1</v>
      </c>
      <c r="I14" s="116"/>
      <c r="J14" s="116"/>
      <c r="K14" s="116"/>
      <c r="L14" s="116"/>
    </row>
    <row r="15" spans="1:12" s="123" customFormat="1" ht="12.75" outlineLevel="1">
      <c r="A15" s="6"/>
      <c r="B15" s="6"/>
      <c r="C15" s="114"/>
      <c r="D15" s="117" t="s">
        <v>87</v>
      </c>
      <c r="E15" s="114"/>
      <c r="F15" s="115"/>
      <c r="G15" s="6"/>
      <c r="H15" s="6">
        <f>SUBTOTAL(9,H13:H14)</f>
        <v>2</v>
      </c>
      <c r="I15" s="116"/>
      <c r="J15" s="116"/>
      <c r="K15" s="116"/>
      <c r="L15" s="116"/>
    </row>
    <row r="16" spans="1:12" s="123" customFormat="1" ht="12.75" outlineLevel="2">
      <c r="A16" s="6">
        <v>7</v>
      </c>
      <c r="B16" s="6">
        <v>2014</v>
      </c>
      <c r="C16" s="114" t="s">
        <v>240</v>
      </c>
      <c r="D16" s="114" t="s">
        <v>742</v>
      </c>
      <c r="E16" s="114" t="s">
        <v>271</v>
      </c>
      <c r="F16" s="115">
        <v>41825</v>
      </c>
      <c r="G16" s="6">
        <v>2</v>
      </c>
      <c r="H16" s="6">
        <v>2</v>
      </c>
      <c r="I16" s="116"/>
      <c r="J16" s="116"/>
      <c r="K16" s="116"/>
      <c r="L16" s="116"/>
    </row>
    <row r="17" spans="1:12" s="123" customFormat="1" ht="12.75" outlineLevel="1">
      <c r="A17" s="6"/>
      <c r="B17" s="6"/>
      <c r="C17" s="114"/>
      <c r="D17" s="117" t="s">
        <v>743</v>
      </c>
      <c r="E17" s="114"/>
      <c r="F17" s="115"/>
      <c r="G17" s="6"/>
      <c r="H17" s="6">
        <f>SUBTOTAL(9,H16:H16)</f>
        <v>2</v>
      </c>
      <c r="I17" s="116"/>
      <c r="J17" s="116"/>
      <c r="K17" s="116"/>
      <c r="L17" s="116"/>
    </row>
    <row r="18" spans="1:12" s="123" customFormat="1" ht="12.75" outlineLevel="2">
      <c r="A18" s="6">
        <v>9</v>
      </c>
      <c r="B18" s="6">
        <v>2014</v>
      </c>
      <c r="C18" s="114" t="s">
        <v>240</v>
      </c>
      <c r="D18" s="114" t="s">
        <v>121</v>
      </c>
      <c r="E18" s="114" t="s">
        <v>268</v>
      </c>
      <c r="F18" s="115">
        <v>41896</v>
      </c>
      <c r="G18" s="6">
        <v>6</v>
      </c>
      <c r="H18" s="6">
        <v>6</v>
      </c>
      <c r="I18" s="116"/>
      <c r="J18" s="116"/>
      <c r="K18" s="116"/>
      <c r="L18" s="116"/>
    </row>
    <row r="19" spans="1:12" s="123" customFormat="1" ht="12.75" outlineLevel="1">
      <c r="A19" s="6"/>
      <c r="B19" s="6"/>
      <c r="C19" s="114"/>
      <c r="D19" s="117" t="s">
        <v>122</v>
      </c>
      <c r="E19" s="114"/>
      <c r="F19" s="115"/>
      <c r="G19" s="6"/>
      <c r="H19" s="6">
        <f>SUBTOTAL(9,H18:H18)</f>
        <v>6</v>
      </c>
      <c r="I19" s="116"/>
      <c r="J19" s="116"/>
      <c r="K19" s="116"/>
      <c r="L19" s="116"/>
    </row>
    <row r="20" spans="1:12" s="123" customFormat="1" ht="12.75" outlineLevel="2">
      <c r="A20" s="6">
        <v>3</v>
      </c>
      <c r="B20" s="6">
        <v>2014</v>
      </c>
      <c r="C20" s="114" t="s">
        <v>240</v>
      </c>
      <c r="D20" s="114" t="s">
        <v>227</v>
      </c>
      <c r="E20" s="114" t="s">
        <v>246</v>
      </c>
      <c r="F20" s="115">
        <v>41714</v>
      </c>
      <c r="G20" s="6">
        <v>6</v>
      </c>
      <c r="H20" s="6">
        <v>6</v>
      </c>
      <c r="I20" s="116"/>
      <c r="J20" s="116"/>
      <c r="K20" s="116"/>
      <c r="L20" s="116"/>
    </row>
    <row r="21" spans="1:12" s="123" customFormat="1" ht="12.75" outlineLevel="2">
      <c r="A21" s="6">
        <v>2</v>
      </c>
      <c r="B21" s="6">
        <v>2014</v>
      </c>
      <c r="C21" s="114" t="s">
        <v>240</v>
      </c>
      <c r="D21" s="114" t="s">
        <v>227</v>
      </c>
      <c r="E21" s="114" t="s">
        <v>251</v>
      </c>
      <c r="F21" s="115">
        <v>41685</v>
      </c>
      <c r="G21" s="6">
        <v>6</v>
      </c>
      <c r="H21" s="6">
        <v>6</v>
      </c>
      <c r="I21" s="116"/>
      <c r="J21" s="116"/>
      <c r="K21" s="116"/>
      <c r="L21" s="116"/>
    </row>
    <row r="22" spans="1:12" s="123" customFormat="1" ht="12.75" outlineLevel="2">
      <c r="A22" s="6">
        <v>10</v>
      </c>
      <c r="B22" s="6">
        <v>2014</v>
      </c>
      <c r="C22" s="114" t="s">
        <v>240</v>
      </c>
      <c r="D22" s="114" t="s">
        <v>227</v>
      </c>
      <c r="E22" s="114" t="s">
        <v>266</v>
      </c>
      <c r="F22" s="115">
        <v>41938</v>
      </c>
      <c r="G22" s="6">
        <v>4</v>
      </c>
      <c r="H22" s="6">
        <v>4</v>
      </c>
      <c r="I22" s="116"/>
      <c r="J22" s="116"/>
      <c r="K22" s="116"/>
      <c r="L22" s="116"/>
    </row>
    <row r="23" spans="1:12" s="206" customFormat="1" ht="12.75" outlineLevel="1">
      <c r="A23" s="203"/>
      <c r="B23" s="203"/>
      <c r="C23" s="202"/>
      <c r="D23" s="202" t="s">
        <v>228</v>
      </c>
      <c r="E23" s="202"/>
      <c r="F23" s="204"/>
      <c r="G23" s="203"/>
      <c r="H23" s="203">
        <f>SUBTOTAL(9,H20:H22)</f>
        <v>16</v>
      </c>
      <c r="I23" s="205" t="s">
        <v>1712</v>
      </c>
      <c r="J23" s="205"/>
      <c r="K23" s="205"/>
      <c r="L23" s="205"/>
    </row>
    <row r="24" spans="1:12" s="123" customFormat="1" ht="12.75" outlineLevel="2">
      <c r="A24" s="6">
        <v>3</v>
      </c>
      <c r="B24" s="6">
        <v>2014</v>
      </c>
      <c r="C24" s="114" t="s">
        <v>239</v>
      </c>
      <c r="D24" s="114" t="s">
        <v>568</v>
      </c>
      <c r="E24" s="114" t="s">
        <v>246</v>
      </c>
      <c r="F24" s="115">
        <v>41714</v>
      </c>
      <c r="G24" s="6">
        <v>2</v>
      </c>
      <c r="H24" s="6">
        <v>2</v>
      </c>
      <c r="I24" s="116"/>
      <c r="J24" s="116"/>
      <c r="K24" s="116"/>
      <c r="L24" s="116"/>
    </row>
    <row r="25" spans="1:12" s="123" customFormat="1" ht="12.75" outlineLevel="1">
      <c r="A25" s="6"/>
      <c r="B25" s="6"/>
      <c r="C25" s="114"/>
      <c r="D25" s="117" t="s">
        <v>570</v>
      </c>
      <c r="E25" s="114"/>
      <c r="F25" s="115"/>
      <c r="G25" s="6"/>
      <c r="H25" s="6">
        <f>SUBTOTAL(9,H24:H24)</f>
        <v>2</v>
      </c>
      <c r="I25" s="116"/>
      <c r="J25" s="116"/>
      <c r="K25" s="116"/>
      <c r="L25" s="116"/>
    </row>
    <row r="26" spans="1:12" s="123" customFormat="1" ht="12.75" outlineLevel="2">
      <c r="A26" s="6">
        <v>5</v>
      </c>
      <c r="B26" s="6">
        <v>2014</v>
      </c>
      <c r="C26" s="114" t="s">
        <v>240</v>
      </c>
      <c r="D26" s="114" t="s">
        <v>1438</v>
      </c>
      <c r="E26" s="114" t="s">
        <v>248</v>
      </c>
      <c r="F26" s="115">
        <v>41776</v>
      </c>
      <c r="G26" s="6">
        <v>1</v>
      </c>
      <c r="H26" s="6">
        <v>1</v>
      </c>
      <c r="I26" s="116"/>
      <c r="J26" s="116"/>
      <c r="K26" s="116"/>
      <c r="L26" s="116"/>
    </row>
    <row r="27" spans="1:12" s="123" customFormat="1" ht="12.75" outlineLevel="1">
      <c r="A27" s="6"/>
      <c r="B27" s="6"/>
      <c r="C27" s="114"/>
      <c r="D27" s="117" t="s">
        <v>1439</v>
      </c>
      <c r="E27" s="114"/>
      <c r="F27" s="115"/>
      <c r="G27" s="6"/>
      <c r="H27" s="6">
        <f>SUBTOTAL(9,H26:H26)</f>
        <v>1</v>
      </c>
      <c r="I27" s="116"/>
      <c r="J27" s="116"/>
      <c r="K27" s="116"/>
      <c r="L27" s="116"/>
    </row>
    <row r="28" spans="1:12" s="123" customFormat="1" ht="12.75" outlineLevel="2">
      <c r="A28" s="6">
        <v>3</v>
      </c>
      <c r="B28" s="6">
        <v>2014</v>
      </c>
      <c r="C28" s="114" t="s">
        <v>488</v>
      </c>
      <c r="D28" s="114" t="s">
        <v>1419</v>
      </c>
      <c r="E28" s="125" t="s">
        <v>246</v>
      </c>
      <c r="F28" s="115">
        <v>41714</v>
      </c>
      <c r="G28" s="6">
        <v>1</v>
      </c>
      <c r="H28" s="6">
        <v>1</v>
      </c>
      <c r="I28" s="116"/>
      <c r="J28" s="116"/>
      <c r="K28" s="116"/>
      <c r="L28" s="116"/>
    </row>
    <row r="29" spans="1:12" s="206" customFormat="1" ht="12.75" outlineLevel="1">
      <c r="A29" s="203"/>
      <c r="B29" s="203"/>
      <c r="C29" s="202"/>
      <c r="D29" s="202" t="s">
        <v>1420</v>
      </c>
      <c r="E29" s="207"/>
      <c r="F29" s="204"/>
      <c r="G29" s="203"/>
      <c r="H29" s="203">
        <f>SUBTOTAL(9,H28:H28)</f>
        <v>1</v>
      </c>
      <c r="I29" s="205" t="s">
        <v>1713</v>
      </c>
      <c r="J29" s="205"/>
      <c r="K29" s="205"/>
      <c r="L29" s="205"/>
    </row>
    <row r="30" spans="1:12" s="123" customFormat="1" ht="12.75" outlineLevel="2">
      <c r="A30" s="6">
        <v>9</v>
      </c>
      <c r="B30" s="6">
        <v>2014</v>
      </c>
      <c r="C30" s="114" t="s">
        <v>262</v>
      </c>
      <c r="D30" s="114" t="s">
        <v>1596</v>
      </c>
      <c r="E30" s="114" t="s">
        <v>268</v>
      </c>
      <c r="F30" s="115">
        <v>41896</v>
      </c>
      <c r="G30" s="6">
        <v>4</v>
      </c>
      <c r="H30" s="6">
        <v>4</v>
      </c>
      <c r="I30" s="116"/>
      <c r="J30" s="116"/>
      <c r="K30" s="116"/>
      <c r="L30" s="116"/>
    </row>
    <row r="31" spans="1:12" s="206" customFormat="1" ht="12.75" outlineLevel="1">
      <c r="A31" s="203"/>
      <c r="B31" s="203"/>
      <c r="C31" s="202"/>
      <c r="D31" s="202" t="s">
        <v>1597</v>
      </c>
      <c r="E31" s="202"/>
      <c r="F31" s="204"/>
      <c r="G31" s="203"/>
      <c r="H31" s="203">
        <f>SUBTOTAL(9,H30:H30)</f>
        <v>4</v>
      </c>
      <c r="I31" s="205" t="s">
        <v>1714</v>
      </c>
      <c r="J31" s="205"/>
      <c r="K31" s="205"/>
      <c r="L31" s="205"/>
    </row>
    <row r="32" spans="1:12" s="123" customFormat="1" ht="12.75">
      <c r="A32" s="6"/>
      <c r="B32" s="6"/>
      <c r="C32" s="114"/>
      <c r="D32" s="117" t="s">
        <v>289</v>
      </c>
      <c r="E32" s="114"/>
      <c r="F32" s="115"/>
      <c r="G32" s="6"/>
      <c r="H32" s="6">
        <f>SUBTOTAL(9,H2:H30)</f>
        <v>48</v>
      </c>
      <c r="I32" s="116"/>
      <c r="J32" s="116"/>
      <c r="K32" s="116"/>
      <c r="L32" s="116"/>
    </row>
    <row r="33" spans="1:12" s="123" customFormat="1" ht="12.75" outlineLevel="1">
      <c r="A33" s="6"/>
      <c r="B33" s="6"/>
      <c r="C33" s="114"/>
      <c r="D33" s="114"/>
      <c r="E33" s="114"/>
      <c r="F33" s="115"/>
      <c r="G33" s="6"/>
      <c r="H33" s="6"/>
      <c r="I33" s="116"/>
      <c r="J33" s="116"/>
      <c r="K33" s="116"/>
      <c r="L33" s="116"/>
    </row>
    <row r="34" spans="1:12" s="123" customFormat="1" ht="12.75" outlineLevel="1">
      <c r="A34" s="6"/>
      <c r="B34" s="6"/>
      <c r="C34" s="114"/>
      <c r="D34" s="114"/>
      <c r="E34" s="114"/>
      <c r="F34" s="115"/>
      <c r="G34" s="6"/>
      <c r="H34" s="6"/>
      <c r="I34" s="116"/>
      <c r="J34" s="116"/>
      <c r="K34" s="116"/>
      <c r="L34" s="116"/>
    </row>
    <row r="35" spans="1:12" s="123" customFormat="1" ht="12.75" outlineLevel="1">
      <c r="A35" s="6"/>
      <c r="B35" s="6"/>
      <c r="C35" s="114"/>
      <c r="D35" s="114"/>
      <c r="E35" s="114"/>
      <c r="F35" s="115"/>
      <c r="G35" s="6"/>
      <c r="H35" s="6"/>
      <c r="I35" s="116"/>
      <c r="J35" s="116"/>
      <c r="K35" s="116"/>
      <c r="L35" s="116"/>
    </row>
    <row r="36" spans="1:12" s="123" customFormat="1" ht="12.75" outlineLevel="1">
      <c r="A36" s="6"/>
      <c r="B36" s="6"/>
      <c r="C36" s="114"/>
      <c r="D36" s="114"/>
      <c r="E36" s="114"/>
      <c r="F36" s="115"/>
      <c r="G36" s="6"/>
      <c r="H36" s="6"/>
      <c r="I36" s="116"/>
      <c r="J36" s="116"/>
      <c r="K36" s="116"/>
      <c r="L36" s="116"/>
    </row>
    <row r="37" spans="1:12" s="123" customFormat="1" ht="12.75" outlineLevel="1">
      <c r="A37" s="6"/>
      <c r="B37" s="6"/>
      <c r="C37" s="114"/>
      <c r="D37" s="114"/>
      <c r="E37" s="114"/>
      <c r="F37" s="115"/>
      <c r="G37" s="6"/>
      <c r="H37" s="6"/>
      <c r="I37" s="116"/>
      <c r="J37" s="116"/>
      <c r="K37" s="116"/>
      <c r="L37" s="116"/>
    </row>
    <row r="38" spans="1:12" s="123" customFormat="1" ht="12.75" outlineLevel="1">
      <c r="A38" s="6"/>
      <c r="B38" s="6"/>
      <c r="C38" s="114"/>
      <c r="D38" s="114"/>
      <c r="E38" s="114"/>
      <c r="F38" s="115"/>
      <c r="G38" s="6"/>
      <c r="H38" s="6"/>
      <c r="I38" s="116"/>
      <c r="J38" s="116"/>
      <c r="K38" s="116"/>
      <c r="L38" s="116"/>
    </row>
    <row r="39" spans="1:12" s="123" customFormat="1" ht="12.75" outlineLevel="1">
      <c r="A39" s="6"/>
      <c r="B39" s="6"/>
      <c r="C39" s="114"/>
      <c r="D39" s="114"/>
      <c r="E39" s="114"/>
      <c r="F39" s="115"/>
      <c r="G39" s="6"/>
      <c r="H39" s="6"/>
      <c r="I39" s="116"/>
      <c r="J39" s="116"/>
      <c r="K39" s="116"/>
      <c r="L39" s="116"/>
    </row>
    <row r="40" spans="1:12" s="123" customFormat="1" ht="12.75" outlineLevel="1">
      <c r="A40" s="6"/>
      <c r="B40" s="6"/>
      <c r="C40" s="114"/>
      <c r="D40" s="114"/>
      <c r="E40" s="114"/>
      <c r="F40" s="115"/>
      <c r="G40" s="6"/>
      <c r="H40" s="6"/>
      <c r="I40" s="116"/>
      <c r="J40" s="116"/>
      <c r="K40" s="116"/>
      <c r="L40" s="116"/>
    </row>
    <row r="41" spans="1:12" s="123" customFormat="1" ht="12.75" outlineLevel="1">
      <c r="A41" s="6"/>
      <c r="B41" s="6"/>
      <c r="C41" s="114"/>
      <c r="D41" s="114"/>
      <c r="E41" s="114"/>
      <c r="F41" s="115"/>
      <c r="G41" s="6"/>
      <c r="H41" s="6"/>
      <c r="I41" s="116"/>
      <c r="J41" s="116"/>
      <c r="K41" s="116"/>
      <c r="L41" s="116"/>
    </row>
    <row r="42" spans="1:12" s="123" customFormat="1" ht="12.75" outlineLevel="1">
      <c r="A42" s="6"/>
      <c r="B42" s="6"/>
      <c r="C42" s="114"/>
      <c r="D42" s="114"/>
      <c r="E42" s="114"/>
      <c r="F42" s="115"/>
      <c r="G42" s="6"/>
      <c r="H42" s="6"/>
      <c r="I42" s="116"/>
      <c r="J42" s="116"/>
      <c r="K42" s="116"/>
      <c r="L42" s="116"/>
    </row>
    <row r="43" spans="1:12" ht="12.75" outlineLevel="1">
      <c r="A43" s="6"/>
      <c r="B43" s="6"/>
      <c r="C43" s="114"/>
      <c r="D43" s="114"/>
      <c r="E43" s="114"/>
      <c r="F43" s="115"/>
      <c r="G43" s="6"/>
      <c r="H43" s="6"/>
      <c r="I43" s="116"/>
      <c r="J43" s="116"/>
      <c r="K43" s="116"/>
      <c r="L43" s="116"/>
    </row>
    <row r="44" spans="1:12" ht="12.75" outlineLevel="1">
      <c r="A44" s="6"/>
      <c r="B44" s="6"/>
      <c r="C44" s="114"/>
      <c r="D44" s="117"/>
      <c r="E44" s="114"/>
      <c r="F44" s="115"/>
      <c r="G44" s="6"/>
      <c r="H44" s="6"/>
      <c r="I44" s="116"/>
      <c r="J44" s="116"/>
      <c r="K44" s="116"/>
      <c r="L44" s="116"/>
    </row>
    <row r="45" spans="1:12" ht="12.75" outlineLevel="1">
      <c r="A45" s="6"/>
      <c r="B45" s="6"/>
      <c r="C45" s="114"/>
      <c r="D45" s="114"/>
      <c r="E45" s="114"/>
      <c r="F45" s="115"/>
      <c r="G45" s="6"/>
      <c r="H45" s="6"/>
      <c r="I45" s="116"/>
      <c r="J45" s="116"/>
      <c r="K45" s="116"/>
      <c r="L45" s="116"/>
    </row>
    <row r="46" spans="1:12" ht="12.75" outlineLevel="1">
      <c r="A46" s="6"/>
      <c r="B46" s="6"/>
      <c r="C46" s="114"/>
      <c r="D46" s="117"/>
      <c r="E46" s="114"/>
      <c r="F46" s="115"/>
      <c r="G46" s="6"/>
      <c r="H46" s="6"/>
      <c r="I46" s="116"/>
      <c r="J46" s="116"/>
      <c r="K46" s="116"/>
      <c r="L46" s="116"/>
    </row>
    <row r="47" spans="1:12" ht="12.75" outlineLevel="1">
      <c r="A47" s="6"/>
      <c r="B47" s="6"/>
      <c r="C47" s="114"/>
      <c r="D47" s="114"/>
      <c r="E47" s="114"/>
      <c r="F47" s="115"/>
      <c r="G47" s="6"/>
      <c r="H47" s="6"/>
      <c r="I47" s="116"/>
      <c r="J47" s="116"/>
      <c r="K47" s="116"/>
      <c r="L47" s="116"/>
    </row>
    <row r="48" spans="1:12" ht="12.75" outlineLevel="1">
      <c r="A48" s="6"/>
      <c r="B48" s="6"/>
      <c r="C48" s="114"/>
      <c r="D48" s="114"/>
      <c r="E48" s="114"/>
      <c r="F48" s="115"/>
      <c r="G48" s="6"/>
      <c r="H48" s="6"/>
      <c r="I48" s="116"/>
      <c r="J48" s="116"/>
      <c r="K48" s="116"/>
      <c r="L48" s="116"/>
    </row>
    <row r="49" spans="1:12" ht="12.75" outlineLevel="1">
      <c r="A49" s="6"/>
      <c r="B49" s="6"/>
      <c r="C49" s="114"/>
      <c r="D49" s="117"/>
      <c r="E49" s="114"/>
      <c r="F49" s="115"/>
      <c r="G49" s="6"/>
      <c r="H49" s="6"/>
      <c r="I49" s="116"/>
      <c r="J49" s="116"/>
      <c r="K49" s="116"/>
      <c r="L49" s="116"/>
    </row>
    <row r="50" spans="1:12" ht="12.75" outlineLevel="1">
      <c r="A50" s="6"/>
      <c r="B50" s="6"/>
      <c r="C50" s="114"/>
      <c r="D50" s="114"/>
      <c r="E50" s="114"/>
      <c r="F50" s="115"/>
      <c r="G50" s="6"/>
      <c r="H50" s="6"/>
      <c r="I50" s="116"/>
      <c r="J50" s="116"/>
      <c r="K50" s="116"/>
      <c r="L50" s="116"/>
    </row>
    <row r="51" spans="1:12" ht="12.75" outlineLevel="1">
      <c r="A51" s="6"/>
      <c r="B51" s="6"/>
      <c r="C51" s="114"/>
      <c r="D51" s="117"/>
      <c r="E51" s="114"/>
      <c r="F51" s="115"/>
      <c r="G51" s="6"/>
      <c r="H51" s="6"/>
      <c r="I51" s="116"/>
      <c r="J51" s="116"/>
      <c r="K51" s="116"/>
      <c r="L51" s="116"/>
    </row>
    <row r="52" spans="1:12" ht="12.75" outlineLevel="1">
      <c r="A52" s="6"/>
      <c r="B52" s="6"/>
      <c r="C52" s="114"/>
      <c r="D52" s="114"/>
      <c r="E52" s="114"/>
      <c r="F52" s="115"/>
      <c r="G52" s="6"/>
      <c r="H52" s="6"/>
      <c r="I52" s="116"/>
      <c r="J52" s="116"/>
      <c r="K52" s="116"/>
      <c r="L52" s="116"/>
    </row>
    <row r="53" spans="1:12" ht="12.75" outlineLevel="1">
      <c r="A53" s="6"/>
      <c r="B53" s="6"/>
      <c r="C53" s="114"/>
      <c r="D53" s="117"/>
      <c r="E53" s="114"/>
      <c r="F53" s="115"/>
      <c r="G53" s="6"/>
      <c r="H53" s="6"/>
      <c r="I53" s="116"/>
      <c r="J53" s="116"/>
      <c r="K53" s="116"/>
      <c r="L53" s="116"/>
    </row>
    <row r="54" spans="1:12" ht="12.75" outlineLevel="1">
      <c r="A54" s="6"/>
      <c r="B54" s="6"/>
      <c r="C54" s="114"/>
      <c r="D54" s="114"/>
      <c r="E54" s="114"/>
      <c r="F54" s="115"/>
      <c r="G54" s="6"/>
      <c r="H54" s="6"/>
      <c r="I54" s="116"/>
      <c r="J54" s="116"/>
      <c r="K54" s="116"/>
      <c r="L54" s="116"/>
    </row>
    <row r="55" spans="1:12" ht="12.75" outlineLevel="1">
      <c r="A55" s="6"/>
      <c r="B55" s="6"/>
      <c r="C55" s="114"/>
      <c r="D55" s="117"/>
      <c r="E55" s="114"/>
      <c r="F55" s="115"/>
      <c r="G55" s="6"/>
      <c r="H55" s="6"/>
      <c r="I55" s="116"/>
      <c r="J55" s="116"/>
      <c r="K55" s="116"/>
      <c r="L55" s="116"/>
    </row>
    <row r="56" spans="1:12" ht="12.75" outlineLevel="1">
      <c r="A56" s="6"/>
      <c r="B56" s="6"/>
      <c r="C56" s="114"/>
      <c r="D56" s="114"/>
      <c r="E56" s="114"/>
      <c r="F56" s="115"/>
      <c r="G56" s="6"/>
      <c r="H56" s="6"/>
      <c r="I56" s="116"/>
      <c r="J56" s="116"/>
      <c r="K56" s="116"/>
      <c r="L56" s="116"/>
    </row>
    <row r="57" spans="1:12" ht="12.75" outlineLevel="1">
      <c r="A57" s="6"/>
      <c r="B57" s="6"/>
      <c r="C57" s="114"/>
      <c r="D57" s="117"/>
      <c r="E57" s="114"/>
      <c r="F57" s="115"/>
      <c r="G57" s="6"/>
      <c r="H57" s="6"/>
      <c r="I57" s="116"/>
      <c r="J57" s="116"/>
      <c r="K57" s="116"/>
      <c r="L57" s="116"/>
    </row>
    <row r="58" spans="1:12" ht="12.75" outlineLevel="1">
      <c r="A58" s="6"/>
      <c r="B58" s="6"/>
      <c r="C58" s="114"/>
      <c r="D58" s="114"/>
      <c r="E58" s="114"/>
      <c r="F58" s="115"/>
      <c r="G58" s="6"/>
      <c r="H58" s="6"/>
      <c r="I58" s="116"/>
      <c r="J58" s="116"/>
      <c r="K58" s="116"/>
      <c r="L58" s="116"/>
    </row>
    <row r="59" spans="1:12" ht="12.75" outlineLevel="1">
      <c r="A59" s="6"/>
      <c r="B59" s="6"/>
      <c r="C59" s="114"/>
      <c r="D59" s="117"/>
      <c r="E59" s="114"/>
      <c r="F59" s="115"/>
      <c r="G59" s="6"/>
      <c r="H59" s="6"/>
      <c r="I59" s="116"/>
      <c r="J59" s="116"/>
      <c r="K59" s="116"/>
      <c r="L59" s="116"/>
    </row>
    <row r="60" spans="1:12" ht="12.75" outlineLevel="1">
      <c r="A60" s="6"/>
      <c r="B60" s="6"/>
      <c r="C60" s="114"/>
      <c r="D60" s="114"/>
      <c r="E60" s="114"/>
      <c r="F60" s="115"/>
      <c r="G60" s="6"/>
      <c r="H60" s="6"/>
      <c r="I60" s="116"/>
      <c r="J60" s="116"/>
      <c r="K60" s="116"/>
      <c r="L60" s="116"/>
    </row>
    <row r="61" spans="1:12" ht="12.75" outlineLevel="1">
      <c r="A61" s="6"/>
      <c r="B61" s="6"/>
      <c r="C61" s="114"/>
      <c r="D61" s="117"/>
      <c r="E61" s="114"/>
      <c r="F61" s="115"/>
      <c r="G61" s="6"/>
      <c r="H61" s="6"/>
      <c r="I61" s="116"/>
      <c r="J61" s="116"/>
      <c r="K61" s="116"/>
      <c r="L61" s="116"/>
    </row>
    <row r="62" spans="1:12" ht="12.75" outlineLevel="1">
      <c r="A62" s="6"/>
      <c r="B62" s="6"/>
      <c r="C62" s="114"/>
      <c r="D62" s="114"/>
      <c r="E62" s="114"/>
      <c r="F62" s="115"/>
      <c r="G62" s="6"/>
      <c r="H62" s="6"/>
      <c r="I62" s="116"/>
      <c r="J62" s="116"/>
      <c r="K62" s="116"/>
      <c r="L62" s="116"/>
    </row>
    <row r="63" spans="1:12" ht="12.75" outlineLevel="1">
      <c r="A63" s="6"/>
      <c r="B63" s="6"/>
      <c r="C63" s="114"/>
      <c r="D63" s="117"/>
      <c r="E63" s="114"/>
      <c r="F63" s="115"/>
      <c r="G63" s="6"/>
      <c r="H63" s="6"/>
      <c r="I63" s="116"/>
      <c r="J63" s="116"/>
      <c r="K63" s="116"/>
      <c r="L63" s="116"/>
    </row>
    <row r="64" spans="1:12" ht="12.75" outlineLevel="1">
      <c r="A64" s="6"/>
      <c r="B64" s="6"/>
      <c r="C64" s="114"/>
      <c r="D64" s="114"/>
      <c r="E64" s="114"/>
      <c r="F64" s="115"/>
      <c r="G64" s="6"/>
      <c r="H64" s="6"/>
      <c r="I64" s="116"/>
      <c r="J64" s="116"/>
      <c r="K64" s="116"/>
      <c r="L64" s="116"/>
    </row>
    <row r="65" spans="1:12" ht="12.75" outlineLevel="1">
      <c r="A65" s="6"/>
      <c r="B65" s="6"/>
      <c r="C65" s="114"/>
      <c r="D65" s="114"/>
      <c r="E65" s="114"/>
      <c r="F65" s="115"/>
      <c r="G65" s="6"/>
      <c r="H65" s="6"/>
      <c r="I65" s="116"/>
      <c r="J65" s="116"/>
      <c r="K65" s="116"/>
      <c r="L65" s="116"/>
    </row>
    <row r="66" spans="1:12" ht="12.75" outlineLevel="1">
      <c r="A66" s="6"/>
      <c r="B66" s="6"/>
      <c r="C66" s="114"/>
      <c r="D66" s="114"/>
      <c r="E66" s="114"/>
      <c r="F66" s="115"/>
      <c r="G66" s="6"/>
      <c r="H66" s="6"/>
      <c r="I66" s="116"/>
      <c r="J66" s="116"/>
      <c r="K66" s="116"/>
      <c r="L66" s="116"/>
    </row>
    <row r="67" spans="1:12" ht="12.75" outlineLevel="1">
      <c r="A67" s="6"/>
      <c r="B67" s="6"/>
      <c r="C67" s="114"/>
      <c r="D67" s="114"/>
      <c r="E67" s="114"/>
      <c r="F67" s="115"/>
      <c r="G67" s="6"/>
      <c r="H67" s="6"/>
      <c r="I67" s="116"/>
      <c r="J67" s="116"/>
      <c r="K67" s="116"/>
      <c r="L67" s="116"/>
    </row>
    <row r="68" spans="1:12" ht="12.75" outlineLevel="1">
      <c r="A68" s="6"/>
      <c r="B68" s="6"/>
      <c r="C68" s="114"/>
      <c r="D68" s="117"/>
      <c r="E68" s="114"/>
      <c r="F68" s="115"/>
      <c r="G68" s="6"/>
      <c r="H68" s="6"/>
      <c r="I68" s="116"/>
      <c r="J68" s="116"/>
      <c r="K68" s="116"/>
      <c r="L68" s="116"/>
    </row>
    <row r="69" spans="1:12" ht="12.75" outlineLevel="1">
      <c r="A69" s="6"/>
      <c r="B69" s="6"/>
      <c r="C69" s="114"/>
      <c r="D69" s="114"/>
      <c r="E69" s="114"/>
      <c r="F69" s="115"/>
      <c r="G69" s="6"/>
      <c r="H69" s="6"/>
      <c r="I69" s="116"/>
      <c r="J69" s="116"/>
      <c r="K69" s="116"/>
      <c r="L69" s="116"/>
    </row>
    <row r="70" spans="1:12" ht="12.75" outlineLevel="1">
      <c r="A70" s="6"/>
      <c r="B70" s="6"/>
      <c r="C70" s="114"/>
      <c r="D70" s="114"/>
      <c r="E70" s="114"/>
      <c r="F70" s="115"/>
      <c r="G70" s="6"/>
      <c r="H70" s="6"/>
      <c r="I70" s="116"/>
      <c r="J70" s="116"/>
      <c r="K70" s="116"/>
      <c r="L70" s="116"/>
    </row>
    <row r="71" spans="1:12" ht="12.75" outlineLevel="1">
      <c r="A71" s="6"/>
      <c r="B71" s="6"/>
      <c r="C71" s="114"/>
      <c r="D71" s="117"/>
      <c r="E71" s="114"/>
      <c r="F71" s="115"/>
      <c r="G71" s="6"/>
      <c r="H71" s="6"/>
      <c r="I71" s="116"/>
      <c r="J71" s="116"/>
      <c r="K71" s="116"/>
      <c r="L71" s="116"/>
    </row>
    <row r="72" spans="1:12" ht="12.75" outlineLevel="1">
      <c r="A72" s="6"/>
      <c r="B72" s="6"/>
      <c r="C72" s="114"/>
      <c r="D72" s="114"/>
      <c r="E72" s="114"/>
      <c r="F72" s="115"/>
      <c r="G72" s="6"/>
      <c r="H72" s="6"/>
      <c r="I72" s="116"/>
      <c r="J72" s="116"/>
      <c r="K72" s="116"/>
      <c r="L72" s="116"/>
    </row>
    <row r="73" spans="1:12" ht="12.75" outlineLevel="1">
      <c r="A73" s="6"/>
      <c r="B73" s="6"/>
      <c r="C73" s="114"/>
      <c r="D73" s="117"/>
      <c r="E73" s="114"/>
      <c r="F73" s="115"/>
      <c r="G73" s="6"/>
      <c r="H73" s="6"/>
      <c r="I73" s="116"/>
      <c r="J73" s="116"/>
      <c r="K73" s="116"/>
      <c r="L73" s="116"/>
    </row>
    <row r="74" spans="1:12" ht="12.75" outlineLevel="1">
      <c r="A74" s="6"/>
      <c r="B74" s="6"/>
      <c r="C74" s="114"/>
      <c r="D74" s="114"/>
      <c r="E74" s="114"/>
      <c r="F74" s="115"/>
      <c r="G74" s="6"/>
      <c r="H74" s="6"/>
      <c r="I74" s="116"/>
      <c r="J74" s="116"/>
      <c r="K74" s="116"/>
      <c r="L74" s="116"/>
    </row>
    <row r="75" spans="1:12" ht="12.75" outlineLevel="1">
      <c r="A75" s="6"/>
      <c r="B75" s="6"/>
      <c r="C75" s="114"/>
      <c r="D75" s="117"/>
      <c r="E75" s="114"/>
      <c r="F75" s="115"/>
      <c r="G75" s="6"/>
      <c r="H75" s="6"/>
      <c r="I75" s="116"/>
      <c r="J75" s="116"/>
      <c r="K75" s="116"/>
      <c r="L75" s="116"/>
    </row>
    <row r="76" spans="1:12" ht="12.75" outlineLevel="1">
      <c r="A76" s="6"/>
      <c r="B76" s="6"/>
      <c r="C76" s="114"/>
      <c r="D76" s="114"/>
      <c r="E76" s="114"/>
      <c r="F76" s="115"/>
      <c r="G76" s="6"/>
      <c r="H76" s="6"/>
      <c r="I76" s="116"/>
      <c r="J76" s="116"/>
      <c r="K76" s="116"/>
      <c r="L76" s="116"/>
    </row>
    <row r="77" spans="1:12" ht="12.75" outlineLevel="1">
      <c r="A77" s="6"/>
      <c r="B77" s="6"/>
      <c r="C77" s="114"/>
      <c r="D77" s="114"/>
      <c r="E77" s="114"/>
      <c r="F77" s="115"/>
      <c r="G77" s="6"/>
      <c r="H77" s="6"/>
      <c r="I77" s="116"/>
      <c r="J77" s="116"/>
      <c r="K77" s="116"/>
      <c r="L77" s="116"/>
    </row>
    <row r="78" spans="1:12" ht="12.75" outlineLevel="1">
      <c r="A78" s="6"/>
      <c r="B78" s="6"/>
      <c r="C78" s="114"/>
      <c r="D78" s="117"/>
      <c r="E78" s="114"/>
      <c r="F78" s="115"/>
      <c r="G78" s="6"/>
      <c r="H78" s="6"/>
      <c r="I78" s="116"/>
      <c r="J78" s="116"/>
      <c r="K78" s="116"/>
      <c r="L78" s="116"/>
    </row>
    <row r="79" spans="1:12" ht="12.75" outlineLevel="1">
      <c r="A79" s="6"/>
      <c r="B79" s="6"/>
      <c r="C79" s="114"/>
      <c r="D79" s="114"/>
      <c r="E79" s="114"/>
      <c r="F79" s="115"/>
      <c r="G79" s="6"/>
      <c r="H79" s="6"/>
      <c r="I79" s="116"/>
      <c r="J79" s="116"/>
      <c r="K79" s="116"/>
      <c r="L79" s="116"/>
    </row>
    <row r="80" spans="1:12" ht="12.75" outlineLevel="1">
      <c r="A80" s="6"/>
      <c r="B80" s="6"/>
      <c r="C80" s="114"/>
      <c r="D80" s="117"/>
      <c r="E80" s="114"/>
      <c r="F80" s="115"/>
      <c r="G80" s="6"/>
      <c r="H80" s="6"/>
      <c r="I80" s="116"/>
      <c r="J80" s="116"/>
      <c r="K80" s="116"/>
      <c r="L80" s="116"/>
    </row>
    <row r="81" spans="1:12" ht="12.75" outlineLevel="1">
      <c r="A81" s="6"/>
      <c r="B81" s="6"/>
      <c r="C81" s="114"/>
      <c r="D81" s="114"/>
      <c r="E81" s="114"/>
      <c r="F81" s="115"/>
      <c r="G81" s="6"/>
      <c r="H81" s="6"/>
      <c r="I81" s="116"/>
      <c r="J81" s="116"/>
      <c r="K81" s="116"/>
      <c r="L81" s="116"/>
    </row>
    <row r="82" spans="1:12" ht="12.75" outlineLevel="1">
      <c r="A82" s="6"/>
      <c r="B82" s="6"/>
      <c r="C82" s="114"/>
      <c r="D82" s="117"/>
      <c r="E82" s="114"/>
      <c r="F82" s="115"/>
      <c r="G82" s="6"/>
      <c r="H82" s="6"/>
      <c r="I82" s="116"/>
      <c r="J82" s="116"/>
      <c r="K82" s="116"/>
      <c r="L82" s="116"/>
    </row>
    <row r="83" spans="1:12" ht="12.75" outlineLevel="1">
      <c r="A83" s="6"/>
      <c r="B83" s="6"/>
      <c r="C83" s="114"/>
      <c r="D83" s="114"/>
      <c r="E83" s="114"/>
      <c r="F83" s="115"/>
      <c r="G83" s="6"/>
      <c r="H83" s="6"/>
      <c r="I83" s="116"/>
      <c r="J83" s="116"/>
      <c r="K83" s="116"/>
      <c r="L83" s="116"/>
    </row>
    <row r="84" spans="1:12" ht="12.75" outlineLevel="1">
      <c r="A84" s="6"/>
      <c r="B84" s="6"/>
      <c r="C84" s="114"/>
      <c r="D84" s="117"/>
      <c r="E84" s="114"/>
      <c r="F84" s="115"/>
      <c r="G84" s="6"/>
      <c r="H84" s="6"/>
      <c r="I84" s="116"/>
      <c r="J84" s="116"/>
      <c r="K84" s="116"/>
      <c r="L84" s="116"/>
    </row>
    <row r="85" spans="1:12" ht="12.75" outlineLevel="1">
      <c r="A85" s="6"/>
      <c r="B85" s="6"/>
      <c r="C85" s="114"/>
      <c r="D85" s="114"/>
      <c r="E85" s="114"/>
      <c r="F85" s="115"/>
      <c r="G85" s="6"/>
      <c r="H85" s="6"/>
      <c r="I85" s="116"/>
      <c r="J85" s="116"/>
      <c r="K85" s="116"/>
      <c r="L85" s="116"/>
    </row>
    <row r="86" spans="1:12" ht="12.75" outlineLevel="1">
      <c r="A86" s="6"/>
      <c r="B86" s="6"/>
      <c r="C86" s="114"/>
      <c r="D86" s="117"/>
      <c r="E86" s="114"/>
      <c r="F86" s="115"/>
      <c r="G86" s="6"/>
      <c r="H86" s="6"/>
      <c r="I86" s="116"/>
      <c r="J86" s="116"/>
      <c r="K86" s="116"/>
      <c r="L86" s="116"/>
    </row>
    <row r="87" spans="1:12" ht="12.75" outlineLevel="1">
      <c r="A87" s="6"/>
      <c r="B87" s="6"/>
      <c r="C87" s="114"/>
      <c r="D87" s="114"/>
      <c r="E87" s="114"/>
      <c r="F87" s="115"/>
      <c r="G87" s="6"/>
      <c r="H87" s="6"/>
      <c r="I87" s="116"/>
      <c r="J87" s="116"/>
      <c r="K87" s="116"/>
      <c r="L87" s="116"/>
    </row>
    <row r="88" spans="1:12" ht="12.75" outlineLevel="1">
      <c r="A88" s="6"/>
      <c r="B88" s="6"/>
      <c r="C88" s="114"/>
      <c r="D88" s="117"/>
      <c r="E88" s="114"/>
      <c r="F88" s="115"/>
      <c r="G88" s="6"/>
      <c r="H88" s="6"/>
      <c r="I88" s="116"/>
      <c r="J88" s="116"/>
      <c r="K88" s="116"/>
      <c r="L88" s="116"/>
    </row>
    <row r="89" spans="1:12" ht="12.75" outlineLevel="1">
      <c r="A89" s="6"/>
      <c r="B89" s="6"/>
      <c r="C89" s="114"/>
      <c r="D89" s="114"/>
      <c r="E89" s="114"/>
      <c r="F89" s="115"/>
      <c r="G89" s="6"/>
      <c r="H89" s="6"/>
      <c r="I89" s="116"/>
      <c r="J89" s="116"/>
      <c r="K89" s="116"/>
      <c r="L89" s="116"/>
    </row>
    <row r="90" spans="1:12" ht="12.75" outlineLevel="1">
      <c r="A90" s="6"/>
      <c r="B90" s="6"/>
      <c r="C90" s="114"/>
      <c r="D90" s="117"/>
      <c r="E90" s="114"/>
      <c r="F90" s="115"/>
      <c r="G90" s="6"/>
      <c r="H90" s="6"/>
      <c r="I90" s="116"/>
      <c r="J90" s="116"/>
      <c r="K90" s="116"/>
      <c r="L90" s="116"/>
    </row>
    <row r="91" spans="1:12" ht="12.75" outlineLevel="1">
      <c r="A91" s="6"/>
      <c r="B91" s="6"/>
      <c r="C91" s="114"/>
      <c r="D91" s="114"/>
      <c r="E91" s="114"/>
      <c r="F91" s="115"/>
      <c r="G91" s="6"/>
      <c r="H91" s="6"/>
      <c r="I91" s="116"/>
      <c r="J91" s="116"/>
      <c r="K91" s="116"/>
      <c r="L91" s="116"/>
    </row>
    <row r="92" spans="1:12" ht="12.75" outlineLevel="1">
      <c r="A92" s="6"/>
      <c r="B92" s="6"/>
      <c r="C92" s="114"/>
      <c r="D92" s="114"/>
      <c r="E92" s="114"/>
      <c r="F92" s="115"/>
      <c r="G92" s="6"/>
      <c r="H92" s="6"/>
      <c r="I92" s="116"/>
      <c r="J92" s="116"/>
      <c r="K92" s="116"/>
      <c r="L92" s="116"/>
    </row>
    <row r="93" spans="1:12" ht="12.75" outlineLevel="1">
      <c r="A93" s="6"/>
      <c r="B93" s="6"/>
      <c r="C93" s="114"/>
      <c r="D93" s="114"/>
      <c r="E93" s="114"/>
      <c r="F93" s="115"/>
      <c r="G93" s="6"/>
      <c r="H93" s="6"/>
      <c r="I93" s="116"/>
      <c r="J93" s="116"/>
      <c r="K93" s="116"/>
      <c r="L93" s="116"/>
    </row>
    <row r="94" spans="1:12" ht="12.75" outlineLevel="1">
      <c r="A94" s="6"/>
      <c r="B94" s="6"/>
      <c r="C94" s="114"/>
      <c r="D94" s="114"/>
      <c r="E94" s="114"/>
      <c r="F94" s="115"/>
      <c r="G94" s="6"/>
      <c r="H94" s="6"/>
      <c r="I94" s="116"/>
      <c r="J94" s="116"/>
      <c r="K94" s="116"/>
      <c r="L94" s="116"/>
    </row>
    <row r="95" spans="1:12" ht="12.75" outlineLevel="1">
      <c r="A95" s="6"/>
      <c r="B95" s="6"/>
      <c r="C95" s="114"/>
      <c r="D95" s="117"/>
      <c r="E95" s="114"/>
      <c r="F95" s="115"/>
      <c r="G95" s="6"/>
      <c r="H95" s="6"/>
      <c r="I95" s="116"/>
      <c r="J95" s="116"/>
      <c r="K95" s="116"/>
      <c r="L95" s="116"/>
    </row>
    <row r="96" spans="1:12" ht="12.75" outlineLevel="1">
      <c r="A96" s="6"/>
      <c r="B96" s="6"/>
      <c r="C96" s="114"/>
      <c r="D96" s="114"/>
      <c r="E96" s="114"/>
      <c r="F96" s="115"/>
      <c r="G96" s="6"/>
      <c r="H96" s="6"/>
      <c r="I96" s="116"/>
      <c r="J96" s="116"/>
      <c r="K96" s="106"/>
      <c r="L96" s="116"/>
    </row>
    <row r="97" spans="1:12" ht="15.75" outlineLevel="1">
      <c r="A97" s="6"/>
      <c r="B97" s="6"/>
      <c r="C97" s="114"/>
      <c r="D97" s="114"/>
      <c r="E97" s="114"/>
      <c r="F97" s="115"/>
      <c r="G97" s="6"/>
      <c r="H97" s="6"/>
      <c r="I97" s="116"/>
      <c r="J97" s="116"/>
      <c r="K97" s="107"/>
      <c r="L97" s="116"/>
    </row>
    <row r="98" spans="1:12" ht="15.75" outlineLevel="1">
      <c r="A98" s="6"/>
      <c r="B98" s="6"/>
      <c r="C98" s="114"/>
      <c r="D98" s="117"/>
      <c r="E98" s="114"/>
      <c r="F98" s="115"/>
      <c r="G98" s="6"/>
      <c r="H98" s="6"/>
      <c r="I98" s="116"/>
      <c r="J98" s="116"/>
      <c r="K98" s="107"/>
      <c r="L98" s="116"/>
    </row>
    <row r="99" spans="1:12" ht="12.75" outlineLevel="1">
      <c r="A99" s="6"/>
      <c r="B99" s="6"/>
      <c r="C99" s="114"/>
      <c r="D99" s="114"/>
      <c r="E99" s="114"/>
      <c r="F99" s="115"/>
      <c r="G99" s="6"/>
      <c r="H99" s="6"/>
      <c r="I99" s="116"/>
      <c r="J99" s="116"/>
      <c r="K99" s="116"/>
      <c r="L99" s="116"/>
    </row>
    <row r="100" spans="1:12" ht="12.75" outlineLevel="1">
      <c r="A100" s="6"/>
      <c r="B100" s="6"/>
      <c r="C100" s="114"/>
      <c r="D100" s="117"/>
      <c r="E100" s="114"/>
      <c r="F100" s="115"/>
      <c r="G100" s="6"/>
      <c r="H100" s="6"/>
      <c r="I100" s="116"/>
      <c r="J100" s="116"/>
      <c r="K100" s="116"/>
      <c r="L100" s="116"/>
    </row>
    <row r="101" spans="1:12" ht="12.75" outlineLevel="1">
      <c r="A101" s="6"/>
      <c r="B101" s="6"/>
      <c r="C101" s="114"/>
      <c r="D101" s="114"/>
      <c r="E101" s="114"/>
      <c r="F101" s="115"/>
      <c r="G101" s="6"/>
      <c r="H101" s="6"/>
      <c r="I101" s="116"/>
      <c r="J101" s="116"/>
      <c r="K101" s="116"/>
      <c r="L101" s="116"/>
    </row>
    <row r="102" spans="1:12" ht="12.75" outlineLevel="1">
      <c r="A102" s="6"/>
      <c r="B102" s="6"/>
      <c r="C102" s="114"/>
      <c r="D102" s="117"/>
      <c r="E102" s="114"/>
      <c r="F102" s="115"/>
      <c r="G102" s="6"/>
      <c r="H102" s="6"/>
      <c r="I102" s="116"/>
      <c r="J102" s="116"/>
      <c r="K102" s="116"/>
      <c r="L102" s="116"/>
    </row>
    <row r="103" spans="1:12" ht="12.75" outlineLevel="1">
      <c r="A103" s="6"/>
      <c r="B103" s="6"/>
      <c r="C103" s="114"/>
      <c r="I103" s="116"/>
      <c r="J103" s="116"/>
      <c r="K103" s="116"/>
      <c r="L103" s="116"/>
    </row>
    <row r="104" spans="1:12" ht="12.75">
      <c r="A104" s="6"/>
      <c r="B104" s="6"/>
      <c r="C104" s="114"/>
      <c r="D104" s="114"/>
      <c r="E104" s="114"/>
      <c r="F104" s="115"/>
      <c r="G104" s="6"/>
      <c r="H104" s="6"/>
      <c r="I104" s="116"/>
      <c r="J104" s="116"/>
      <c r="K104" s="116"/>
      <c r="L104" s="116"/>
    </row>
    <row r="105" spans="1:12" ht="12.75">
      <c r="A105" s="6"/>
      <c r="B105" s="6"/>
      <c r="C105" s="114"/>
      <c r="D105" s="117"/>
      <c r="E105" s="114"/>
      <c r="F105" s="115"/>
      <c r="G105" s="6"/>
      <c r="H105" s="6"/>
      <c r="I105" s="116"/>
      <c r="J105" s="116"/>
      <c r="K105" s="116"/>
      <c r="L105" s="116"/>
    </row>
    <row r="106" spans="1:12" ht="12.75">
      <c r="A106" s="6"/>
      <c r="B106" s="6"/>
      <c r="C106" s="114"/>
      <c r="D106" s="114"/>
      <c r="E106" s="114"/>
      <c r="F106" s="115"/>
      <c r="G106" s="6"/>
      <c r="H106" s="6"/>
      <c r="I106" s="116"/>
      <c r="J106" s="116"/>
      <c r="K106" s="116"/>
      <c r="L106" s="116"/>
    </row>
    <row r="107" spans="1:12" ht="12.75">
      <c r="A107" s="6"/>
      <c r="B107" s="6"/>
      <c r="C107" s="114"/>
      <c r="D107" s="117"/>
      <c r="E107" s="114"/>
      <c r="F107" s="115"/>
      <c r="G107" s="6"/>
      <c r="H107" s="6"/>
      <c r="I107" s="116"/>
      <c r="J107" s="116"/>
      <c r="K107" s="116"/>
      <c r="L107" s="116"/>
    </row>
    <row r="108" spans="1:12" ht="12.75">
      <c r="A108" s="6"/>
      <c r="B108" s="6"/>
      <c r="C108" s="114"/>
      <c r="D108" s="114"/>
      <c r="E108" s="114"/>
      <c r="F108" s="115"/>
      <c r="G108" s="6"/>
      <c r="H108" s="6"/>
      <c r="I108" s="116"/>
      <c r="J108" s="116"/>
      <c r="K108" s="116"/>
      <c r="L108" s="116"/>
    </row>
    <row r="109" spans="1:12" ht="12.75">
      <c r="A109" s="6"/>
      <c r="B109" s="6"/>
      <c r="C109" s="114"/>
      <c r="D109" s="114"/>
      <c r="E109" s="114"/>
      <c r="F109" s="115"/>
      <c r="G109" s="6"/>
      <c r="H109" s="6"/>
      <c r="I109" s="116"/>
      <c r="J109" s="116"/>
      <c r="K109" s="116"/>
      <c r="L109" s="116"/>
    </row>
    <row r="110" spans="1:12" ht="12.75">
      <c r="A110" s="6"/>
      <c r="B110" s="6"/>
      <c r="C110" s="114"/>
      <c r="D110" s="114"/>
      <c r="E110" s="114"/>
      <c r="F110" s="115"/>
      <c r="G110" s="6"/>
      <c r="H110" s="6"/>
      <c r="I110" s="116"/>
      <c r="J110" s="116"/>
      <c r="K110" s="116"/>
      <c r="L110" s="116"/>
    </row>
    <row r="111" spans="1:12" ht="12.75">
      <c r="A111" s="6"/>
      <c r="B111" s="6"/>
      <c r="C111" s="114"/>
      <c r="D111" s="117"/>
      <c r="E111" s="114"/>
      <c r="F111" s="115"/>
      <c r="G111" s="6"/>
      <c r="H111" s="6"/>
      <c r="I111" s="116"/>
      <c r="J111" s="116"/>
      <c r="K111" s="116"/>
      <c r="L111" s="116"/>
    </row>
    <row r="112" spans="1:12" ht="12.75">
      <c r="A112" s="6"/>
      <c r="B112" s="6"/>
      <c r="C112" s="114"/>
      <c r="D112" s="114"/>
      <c r="E112" s="114"/>
      <c r="F112" s="115"/>
      <c r="G112" s="6"/>
      <c r="H112" s="6"/>
      <c r="I112" s="116"/>
      <c r="J112" s="116"/>
      <c r="K112" s="116"/>
      <c r="L112" s="116"/>
    </row>
    <row r="113" spans="1:12" ht="12.75">
      <c r="A113" s="6"/>
      <c r="B113" s="6"/>
      <c r="C113" s="114"/>
      <c r="D113" s="117"/>
      <c r="E113" s="114"/>
      <c r="F113" s="115"/>
      <c r="G113" s="6"/>
      <c r="H113" s="6"/>
      <c r="I113" s="116"/>
      <c r="J113" s="116"/>
      <c r="K113" s="116"/>
      <c r="L113" s="116"/>
    </row>
    <row r="114" spans="1:12" ht="12.75">
      <c r="A114" s="6"/>
      <c r="B114" s="6"/>
      <c r="C114" s="114"/>
      <c r="D114" s="114"/>
      <c r="E114" s="114"/>
      <c r="F114" s="115"/>
      <c r="G114" s="6"/>
      <c r="H114" s="6"/>
      <c r="I114" s="116"/>
      <c r="J114" s="116"/>
      <c r="K114" s="116"/>
      <c r="L114" s="116"/>
    </row>
    <row r="115" spans="1:12" ht="12.75">
      <c r="A115" s="6"/>
      <c r="B115" s="6"/>
      <c r="C115" s="114"/>
      <c r="D115" s="114"/>
      <c r="E115" s="114"/>
      <c r="F115" s="115"/>
      <c r="G115" s="6"/>
      <c r="H115" s="6"/>
      <c r="I115" s="116"/>
      <c r="J115" s="116"/>
      <c r="K115" s="116"/>
      <c r="L115" s="116"/>
    </row>
    <row r="116" spans="1:12" ht="12.75">
      <c r="A116" s="6"/>
      <c r="B116" s="6"/>
      <c r="C116" s="114"/>
      <c r="D116" s="114"/>
      <c r="E116" s="114"/>
      <c r="F116" s="115"/>
      <c r="G116" s="6"/>
      <c r="H116" s="6"/>
      <c r="I116" s="116"/>
      <c r="J116" s="116"/>
      <c r="K116" s="116"/>
      <c r="L116" s="116"/>
    </row>
    <row r="117" spans="1:12" ht="12.75">
      <c r="A117" s="6"/>
      <c r="B117" s="6"/>
      <c r="C117" s="114"/>
      <c r="D117" s="114"/>
      <c r="E117" s="114"/>
      <c r="F117" s="115"/>
      <c r="G117" s="6"/>
      <c r="H117" s="6"/>
      <c r="I117" s="116"/>
      <c r="J117" s="116"/>
      <c r="K117" s="116"/>
      <c r="L117" s="116"/>
    </row>
    <row r="118" spans="1:12" ht="12.75">
      <c r="A118" s="6"/>
      <c r="B118" s="6"/>
      <c r="C118" s="114"/>
      <c r="D118" s="114"/>
      <c r="E118" s="114"/>
      <c r="F118" s="115"/>
      <c r="G118" s="6"/>
      <c r="H118" s="6"/>
      <c r="I118" s="116"/>
      <c r="J118" s="116"/>
      <c r="K118" s="116"/>
      <c r="L118" s="116"/>
    </row>
    <row r="119" spans="1:12" ht="12.75">
      <c r="A119" s="6"/>
      <c r="B119" s="6"/>
      <c r="C119" s="114"/>
      <c r="D119" s="117"/>
      <c r="E119" s="114"/>
      <c r="F119" s="115"/>
      <c r="G119" s="6"/>
      <c r="H119" s="6"/>
      <c r="I119" s="116"/>
      <c r="J119" s="116"/>
      <c r="K119" s="116"/>
      <c r="L119" s="116"/>
    </row>
    <row r="120" spans="1:12" ht="12.75">
      <c r="A120" s="6"/>
      <c r="B120" s="6"/>
      <c r="C120" s="114"/>
      <c r="D120" s="114"/>
      <c r="E120" s="114"/>
      <c r="F120" s="115"/>
      <c r="G120" s="6"/>
      <c r="H120" s="6"/>
      <c r="I120" s="116"/>
      <c r="J120" s="116"/>
      <c r="K120" s="116"/>
      <c r="L120" s="116"/>
    </row>
    <row r="121" spans="1:12" ht="12.75">
      <c r="A121" s="6"/>
      <c r="B121" s="6"/>
      <c r="C121" s="114"/>
      <c r="D121" s="117"/>
      <c r="E121" s="114"/>
      <c r="F121" s="115"/>
      <c r="G121" s="6"/>
      <c r="H121" s="6"/>
      <c r="I121" s="116"/>
      <c r="J121" s="116"/>
      <c r="K121" s="116"/>
      <c r="L121" s="116"/>
    </row>
    <row r="122" spans="1:12" ht="12.75">
      <c r="A122" s="6"/>
      <c r="B122" s="6"/>
      <c r="C122" s="114"/>
      <c r="D122" s="114"/>
      <c r="E122" s="114"/>
      <c r="F122" s="115"/>
      <c r="G122" s="6"/>
      <c r="H122" s="6"/>
      <c r="I122" s="116"/>
      <c r="J122" s="116"/>
      <c r="K122" s="116"/>
      <c r="L122" s="116"/>
    </row>
    <row r="123" spans="1:12" ht="12.75">
      <c r="A123" s="6"/>
      <c r="B123" s="6"/>
      <c r="C123" s="114"/>
      <c r="D123" s="117"/>
      <c r="E123" s="114"/>
      <c r="F123" s="115"/>
      <c r="G123" s="6"/>
      <c r="H123" s="6"/>
      <c r="I123" s="116"/>
      <c r="J123" s="116"/>
      <c r="K123" s="116"/>
      <c r="L123" s="116"/>
    </row>
    <row r="124" spans="1:12" ht="12.75">
      <c r="A124" s="6"/>
      <c r="B124" s="6"/>
      <c r="C124" s="114"/>
      <c r="D124" s="114"/>
      <c r="E124" s="114"/>
      <c r="F124" s="115"/>
      <c r="G124" s="6"/>
      <c r="H124" s="6"/>
      <c r="I124" s="116"/>
      <c r="J124" s="116"/>
      <c r="K124" s="116"/>
      <c r="L124" s="116"/>
    </row>
    <row r="125" spans="1:12" ht="12.75">
      <c r="A125" s="6"/>
      <c r="B125" s="6"/>
      <c r="C125" s="114"/>
      <c r="D125" s="117"/>
      <c r="E125" s="114"/>
      <c r="F125" s="115"/>
      <c r="G125" s="6"/>
      <c r="H125" s="6"/>
      <c r="I125" s="116"/>
      <c r="J125" s="116"/>
      <c r="K125" s="116"/>
      <c r="L125" s="116"/>
    </row>
    <row r="126" spans="1:12" ht="12.75">
      <c r="A126" s="6"/>
      <c r="B126" s="6"/>
      <c r="C126" s="114"/>
      <c r="D126" s="114"/>
      <c r="E126" s="114"/>
      <c r="F126" s="115"/>
      <c r="G126" s="6"/>
      <c r="H126" s="6"/>
      <c r="I126" s="116"/>
      <c r="J126" s="116"/>
      <c r="K126" s="116"/>
      <c r="L126" s="116"/>
    </row>
    <row r="127" spans="1:12" ht="12.75">
      <c r="A127" s="6"/>
      <c r="B127" s="6"/>
      <c r="C127" s="114"/>
      <c r="D127" s="117"/>
      <c r="E127" s="114"/>
      <c r="F127" s="115"/>
      <c r="G127" s="6"/>
      <c r="H127" s="6"/>
      <c r="I127" s="116"/>
      <c r="J127" s="116"/>
      <c r="K127" s="116"/>
      <c r="L127" s="116"/>
    </row>
    <row r="128" spans="1:12" ht="12.75">
      <c r="A128" s="6"/>
      <c r="B128" s="6"/>
      <c r="C128" s="114"/>
      <c r="D128" s="114"/>
      <c r="E128" s="114"/>
      <c r="F128" s="115"/>
      <c r="G128" s="6"/>
      <c r="H128" s="6"/>
      <c r="I128" s="116"/>
      <c r="J128" s="116"/>
      <c r="K128" s="116"/>
      <c r="L128" s="116"/>
    </row>
    <row r="129" spans="1:12" ht="12.75">
      <c r="A129" s="6"/>
      <c r="B129" s="6"/>
      <c r="C129" s="114"/>
      <c r="D129" s="117"/>
      <c r="E129" s="114"/>
      <c r="F129" s="115"/>
      <c r="G129" s="6"/>
      <c r="H129" s="6"/>
      <c r="I129" s="116"/>
      <c r="J129" s="116"/>
      <c r="K129" s="116"/>
      <c r="L129" s="116"/>
    </row>
    <row r="130" spans="1:12" ht="12.75">
      <c r="A130" s="6"/>
      <c r="B130" s="6"/>
      <c r="C130" s="114"/>
      <c r="D130" s="114"/>
      <c r="E130" s="114"/>
      <c r="F130" s="115"/>
      <c r="G130" s="6"/>
      <c r="H130" s="6"/>
      <c r="I130" s="116"/>
      <c r="J130" s="116"/>
      <c r="K130" s="116"/>
      <c r="L130" s="116"/>
    </row>
    <row r="131" spans="1:12" ht="12.75">
      <c r="A131" s="6"/>
      <c r="B131" s="6"/>
      <c r="C131" s="114"/>
      <c r="D131" s="117"/>
      <c r="E131" s="114"/>
      <c r="F131" s="115"/>
      <c r="G131" s="6"/>
      <c r="H131" s="6"/>
      <c r="I131" s="116"/>
      <c r="J131" s="116"/>
      <c r="K131" s="116"/>
      <c r="L131" s="116"/>
    </row>
    <row r="132" spans="1:12" ht="12.75">
      <c r="A132" s="6"/>
      <c r="B132" s="6"/>
      <c r="C132" s="114"/>
      <c r="D132" s="117"/>
      <c r="E132" s="114"/>
      <c r="F132" s="115"/>
      <c r="G132" s="6"/>
      <c r="H132" s="6"/>
      <c r="I132" s="116"/>
      <c r="J132" s="116"/>
      <c r="K132" s="116"/>
      <c r="L132" s="116"/>
    </row>
    <row r="133" spans="1:12" ht="12.75">
      <c r="A133" s="6"/>
      <c r="B133" s="6"/>
      <c r="C133" s="114"/>
      <c r="D133" s="117"/>
      <c r="E133" s="114"/>
      <c r="F133" s="115"/>
      <c r="G133" s="6"/>
      <c r="H133" s="6"/>
      <c r="I133" s="116"/>
      <c r="J133" s="116"/>
      <c r="K133" s="116"/>
      <c r="L133" s="116"/>
    </row>
    <row r="134" spans="1:12" ht="12.75">
      <c r="A134" s="6"/>
      <c r="B134" s="6"/>
      <c r="C134" s="114"/>
      <c r="D134" s="114"/>
      <c r="E134" s="114"/>
      <c r="F134" s="115"/>
      <c r="G134" s="6"/>
      <c r="H134" s="6"/>
      <c r="I134" s="116"/>
      <c r="J134" s="116"/>
      <c r="K134" s="116"/>
      <c r="L134" s="116"/>
    </row>
    <row r="135" spans="1:12" ht="12.75">
      <c r="A135" s="6"/>
      <c r="B135" s="6"/>
      <c r="C135" s="114"/>
      <c r="D135" s="114"/>
      <c r="E135" s="114"/>
      <c r="F135" s="115"/>
      <c r="G135" s="6"/>
      <c r="H135" s="6"/>
      <c r="I135" s="116"/>
      <c r="J135" s="116"/>
      <c r="K135" s="116"/>
      <c r="L135" s="116"/>
    </row>
    <row r="136" spans="1:12" ht="12.75">
      <c r="A136" s="6"/>
      <c r="B136" s="6"/>
      <c r="C136" s="114"/>
      <c r="D136" s="117"/>
      <c r="E136" s="114"/>
      <c r="F136" s="115"/>
      <c r="G136" s="6"/>
      <c r="H136" s="6"/>
      <c r="I136" s="116"/>
      <c r="J136" s="116"/>
      <c r="K136" s="116"/>
      <c r="L136" s="116"/>
    </row>
    <row r="137" spans="1:12" ht="12.75">
      <c r="A137" s="6"/>
      <c r="B137" s="6"/>
      <c r="C137" s="114"/>
      <c r="D137" s="114"/>
      <c r="E137" s="114"/>
      <c r="F137" s="115"/>
      <c r="G137" s="6"/>
      <c r="H137" s="6"/>
      <c r="I137" s="116"/>
      <c r="J137" s="116"/>
      <c r="K137" s="116"/>
      <c r="L137" s="116"/>
    </row>
    <row r="138" spans="1:12" ht="12.75">
      <c r="A138" s="6"/>
      <c r="B138" s="6"/>
      <c r="C138" s="114"/>
      <c r="D138" s="114"/>
      <c r="E138" s="114"/>
      <c r="F138" s="115"/>
      <c r="G138" s="6"/>
      <c r="H138" s="6"/>
      <c r="I138" s="116"/>
      <c r="J138" s="116"/>
      <c r="K138" s="116"/>
      <c r="L138" s="116"/>
    </row>
    <row r="139" spans="1:12" ht="12.75">
      <c r="A139" s="6"/>
      <c r="B139" s="6"/>
      <c r="C139" s="114"/>
      <c r="D139" s="117"/>
      <c r="E139" s="114"/>
      <c r="F139" s="115"/>
      <c r="G139" s="6"/>
      <c r="H139" s="6"/>
      <c r="I139" s="116"/>
      <c r="J139" s="116"/>
      <c r="K139" s="116"/>
      <c r="L139" s="116"/>
    </row>
    <row r="140" spans="1:12" ht="12.75">
      <c r="A140" s="6"/>
      <c r="B140" s="6"/>
      <c r="C140" s="114"/>
      <c r="D140" s="114"/>
      <c r="E140" s="114"/>
      <c r="F140" s="115"/>
      <c r="G140" s="6"/>
      <c r="H140" s="6"/>
      <c r="I140" s="116"/>
      <c r="J140" s="116"/>
      <c r="K140" s="116"/>
      <c r="L140" s="116"/>
    </row>
    <row r="141" spans="1:12" ht="12.75">
      <c r="A141" s="6"/>
      <c r="B141" s="6"/>
      <c r="C141" s="114"/>
      <c r="D141" s="117"/>
      <c r="E141" s="114"/>
      <c r="F141" s="115"/>
      <c r="G141" s="6"/>
      <c r="H141" s="6"/>
      <c r="I141" s="116"/>
      <c r="J141" s="116"/>
      <c r="K141" s="116"/>
      <c r="L141" s="116"/>
    </row>
    <row r="142" spans="1:12" ht="12.75">
      <c r="A142" s="6"/>
      <c r="B142" s="6"/>
      <c r="C142" s="114"/>
      <c r="D142" s="114"/>
      <c r="E142" s="114"/>
      <c r="F142" s="115"/>
      <c r="G142" s="6"/>
      <c r="H142" s="6"/>
      <c r="I142" s="116"/>
      <c r="J142" s="116"/>
      <c r="K142" s="116"/>
      <c r="L142" s="116"/>
    </row>
    <row r="143" spans="1:12" ht="12.75">
      <c r="A143" s="6"/>
      <c r="B143" s="6"/>
      <c r="C143" s="114"/>
      <c r="D143" s="114"/>
      <c r="E143" s="114"/>
      <c r="F143" s="115"/>
      <c r="G143" s="6"/>
      <c r="H143" s="6"/>
      <c r="I143" s="116"/>
      <c r="J143" s="116"/>
      <c r="K143" s="116"/>
      <c r="L143" s="116"/>
    </row>
    <row r="144" spans="1:12" ht="12.75">
      <c r="A144" s="6"/>
      <c r="B144" s="6"/>
      <c r="C144" s="114"/>
      <c r="D144" s="117"/>
      <c r="E144" s="114"/>
      <c r="F144" s="115"/>
      <c r="G144" s="6"/>
      <c r="H144" s="6"/>
      <c r="I144" s="116"/>
      <c r="J144" s="116"/>
      <c r="K144" s="116"/>
      <c r="L144" s="116"/>
    </row>
    <row r="145" spans="1:12" ht="12.75">
      <c r="A145" s="6"/>
      <c r="B145" s="6"/>
      <c r="C145" s="114"/>
      <c r="D145" s="114"/>
      <c r="E145" s="114"/>
      <c r="F145" s="115"/>
      <c r="G145" s="6"/>
      <c r="H145" s="6"/>
      <c r="I145" s="116"/>
      <c r="J145" s="116"/>
      <c r="K145" s="116"/>
      <c r="L145" s="116"/>
    </row>
    <row r="146" spans="1:12" ht="12.75">
      <c r="A146" s="6"/>
      <c r="B146" s="6"/>
      <c r="C146" s="114"/>
      <c r="D146" s="117"/>
      <c r="E146" s="114"/>
      <c r="F146" s="115"/>
      <c r="G146" s="6"/>
      <c r="H146" s="6"/>
      <c r="I146" s="116"/>
      <c r="J146" s="116"/>
      <c r="K146" s="116"/>
      <c r="L146" s="116"/>
    </row>
    <row r="147" spans="1:12" ht="12.75">
      <c r="A147" s="6"/>
      <c r="B147" s="6"/>
      <c r="C147" s="114"/>
      <c r="D147" s="114"/>
      <c r="E147" s="114"/>
      <c r="F147" s="115"/>
      <c r="G147" s="6"/>
      <c r="H147" s="6"/>
      <c r="I147" s="116"/>
      <c r="J147" s="116"/>
      <c r="K147" s="116"/>
      <c r="L147" s="116"/>
    </row>
    <row r="148" spans="1:12" ht="12.75">
      <c r="A148" s="6"/>
      <c r="B148" s="6"/>
      <c r="C148" s="114"/>
      <c r="D148" s="117"/>
      <c r="E148" s="114"/>
      <c r="F148" s="115"/>
      <c r="G148" s="6"/>
      <c r="H148" s="6"/>
      <c r="I148" s="116"/>
      <c r="J148" s="116"/>
      <c r="K148" s="116"/>
      <c r="L148" s="116"/>
    </row>
    <row r="149" spans="1:12" ht="12.75">
      <c r="A149" s="6"/>
      <c r="B149" s="6"/>
      <c r="C149" s="114"/>
      <c r="D149" s="114"/>
      <c r="E149" s="114"/>
      <c r="F149" s="115"/>
      <c r="G149" s="6"/>
      <c r="H149" s="6"/>
      <c r="I149" s="116"/>
      <c r="J149" s="116"/>
      <c r="K149" s="116"/>
      <c r="L149" s="116"/>
    </row>
    <row r="150" spans="1:12" ht="12.75">
      <c r="A150" s="6"/>
      <c r="B150" s="6"/>
      <c r="C150" s="114"/>
      <c r="D150" s="114"/>
      <c r="E150" s="114"/>
      <c r="F150" s="115"/>
      <c r="G150" s="6"/>
      <c r="H150" s="6"/>
      <c r="I150" s="116"/>
      <c r="J150" s="116"/>
      <c r="K150" s="116"/>
      <c r="L150" s="116"/>
    </row>
    <row r="151" spans="1:12" ht="12.75">
      <c r="A151" s="6"/>
      <c r="B151" s="6"/>
      <c r="C151" s="114"/>
      <c r="D151" s="117"/>
      <c r="E151" s="114"/>
      <c r="F151" s="115"/>
      <c r="G151" s="6"/>
      <c r="H151" s="6"/>
      <c r="I151" s="116"/>
      <c r="J151" s="116"/>
      <c r="K151" s="116"/>
      <c r="L151" s="116"/>
    </row>
    <row r="152" spans="1:12" ht="12.75">
      <c r="A152" s="6"/>
      <c r="B152" s="6"/>
      <c r="C152" s="114"/>
      <c r="D152" s="114"/>
      <c r="E152" s="114"/>
      <c r="F152" s="115"/>
      <c r="G152" s="6"/>
      <c r="H152" s="6"/>
      <c r="I152" s="116"/>
      <c r="J152" s="116"/>
      <c r="K152" s="116"/>
      <c r="L152" s="116"/>
    </row>
    <row r="153" spans="1:12" ht="12.75">
      <c r="A153" s="6"/>
      <c r="B153" s="6"/>
      <c r="C153" s="114"/>
      <c r="D153" s="114"/>
      <c r="E153" s="114"/>
      <c r="F153" s="115"/>
      <c r="G153" s="6"/>
      <c r="H153" s="6"/>
      <c r="I153" s="116"/>
      <c r="J153" s="116"/>
      <c r="K153" s="116"/>
      <c r="L153" s="116"/>
    </row>
    <row r="154" spans="1:12" ht="12.75">
      <c r="A154" s="6"/>
      <c r="B154" s="6"/>
      <c r="C154" s="114"/>
      <c r="D154" s="114"/>
      <c r="E154" s="114"/>
      <c r="F154" s="115"/>
      <c r="G154" s="6"/>
      <c r="H154" s="6"/>
      <c r="I154" s="116"/>
      <c r="J154" s="116"/>
      <c r="K154" s="116"/>
      <c r="L154" s="116"/>
    </row>
    <row r="155" spans="1:12" ht="12.75">
      <c r="A155" s="6"/>
      <c r="B155" s="6"/>
      <c r="C155" s="114"/>
      <c r="D155" s="114"/>
      <c r="E155" s="114"/>
      <c r="F155" s="115"/>
      <c r="G155" s="6"/>
      <c r="H155" s="6"/>
      <c r="I155" s="116"/>
      <c r="J155" s="116"/>
      <c r="K155" s="116"/>
      <c r="L155" s="116"/>
    </row>
    <row r="156" spans="1:12" ht="12.75">
      <c r="A156" s="6"/>
      <c r="B156" s="6"/>
      <c r="C156" s="114"/>
      <c r="D156" s="117"/>
      <c r="E156" s="114"/>
      <c r="F156" s="115"/>
      <c r="G156" s="6"/>
      <c r="H156" s="6"/>
      <c r="I156" s="116"/>
      <c r="J156" s="116"/>
      <c r="K156" s="116"/>
      <c r="L156" s="116"/>
    </row>
    <row r="157" spans="1:12" ht="12.75">
      <c r="A157" s="6"/>
      <c r="B157" s="6"/>
      <c r="C157" s="114"/>
      <c r="D157" s="114"/>
      <c r="E157" s="114"/>
      <c r="F157" s="115"/>
      <c r="G157" s="6"/>
      <c r="H157" s="6"/>
      <c r="I157" s="116"/>
      <c r="J157" s="116"/>
      <c r="K157" s="116"/>
      <c r="L157" s="116"/>
    </row>
    <row r="158" spans="1:12" ht="12.75">
      <c r="A158" s="6"/>
      <c r="B158" s="6"/>
      <c r="C158" s="114"/>
      <c r="D158" s="117"/>
      <c r="E158" s="114"/>
      <c r="F158" s="115"/>
      <c r="G158" s="6"/>
      <c r="H158" s="6"/>
      <c r="I158" s="116"/>
      <c r="J158" s="116"/>
      <c r="K158" s="116"/>
      <c r="L158" s="116"/>
    </row>
    <row r="159" spans="1:12" ht="12.75">
      <c r="A159" s="6"/>
      <c r="B159" s="6"/>
      <c r="C159" s="114"/>
      <c r="D159" s="114"/>
      <c r="E159" s="114"/>
      <c r="F159" s="115"/>
      <c r="G159" s="6"/>
      <c r="H159" s="6"/>
      <c r="I159" s="116"/>
      <c r="J159" s="116"/>
      <c r="K159" s="116"/>
      <c r="L159" s="116"/>
    </row>
    <row r="160" spans="1:12" ht="12.75">
      <c r="A160" s="6"/>
      <c r="B160" s="6"/>
      <c r="C160" s="114"/>
      <c r="D160" s="117"/>
      <c r="E160" s="114"/>
      <c r="F160" s="115"/>
      <c r="G160" s="6"/>
      <c r="H160" s="6"/>
      <c r="I160" s="116"/>
      <c r="J160" s="116"/>
      <c r="K160" s="116"/>
      <c r="L160" s="116"/>
    </row>
    <row r="161" spans="1:12" ht="12.75">
      <c r="A161" s="6"/>
      <c r="B161" s="6"/>
      <c r="C161" s="114"/>
      <c r="D161" s="114"/>
      <c r="E161" s="114"/>
      <c r="F161" s="115"/>
      <c r="G161" s="6"/>
      <c r="H161" s="6"/>
      <c r="I161" s="116"/>
      <c r="J161" s="116"/>
      <c r="K161" s="116"/>
      <c r="L161" s="116"/>
    </row>
    <row r="162" spans="1:12" ht="12.75">
      <c r="A162" s="6"/>
      <c r="B162" s="6"/>
      <c r="C162" s="114"/>
      <c r="D162" s="117"/>
      <c r="E162" s="114"/>
      <c r="F162" s="115"/>
      <c r="G162" s="6"/>
      <c r="H162" s="6"/>
      <c r="I162" s="116"/>
      <c r="J162" s="116"/>
      <c r="K162" s="116"/>
      <c r="L162" s="116"/>
    </row>
    <row r="163" spans="1:12" ht="12.75">
      <c r="A163" s="6"/>
      <c r="B163" s="6"/>
      <c r="C163" s="114"/>
      <c r="D163" s="114"/>
      <c r="E163" s="114"/>
      <c r="F163" s="115"/>
      <c r="G163" s="6"/>
      <c r="H163" s="6"/>
      <c r="I163" s="116"/>
      <c r="J163" s="116"/>
      <c r="K163" s="116"/>
      <c r="L163" s="116"/>
    </row>
    <row r="164" spans="1:12" ht="12.75">
      <c r="A164" s="6"/>
      <c r="B164" s="6"/>
      <c r="C164" s="114"/>
      <c r="D164" s="114"/>
      <c r="E164" s="114"/>
      <c r="F164" s="115"/>
      <c r="G164" s="6"/>
      <c r="H164" s="6"/>
      <c r="I164" s="116"/>
      <c r="J164" s="116"/>
      <c r="K164" s="116"/>
      <c r="L164" s="116"/>
    </row>
    <row r="165" spans="1:12" ht="12.75">
      <c r="A165" s="6"/>
      <c r="B165" s="6"/>
      <c r="C165" s="114"/>
      <c r="D165" s="114"/>
      <c r="E165" s="114"/>
      <c r="F165" s="115"/>
      <c r="G165" s="6"/>
      <c r="H165" s="6"/>
      <c r="I165" s="116"/>
      <c r="J165" s="116"/>
      <c r="K165" s="116"/>
      <c r="L165" s="116"/>
    </row>
    <row r="166" spans="1:12" ht="12.75">
      <c r="A166" s="6"/>
      <c r="B166" s="6"/>
      <c r="C166" s="114"/>
      <c r="D166" s="114"/>
      <c r="E166" s="114"/>
      <c r="F166" s="115"/>
      <c r="G166" s="6"/>
      <c r="H166" s="6"/>
      <c r="I166" s="116"/>
      <c r="J166" s="116"/>
      <c r="K166" s="116"/>
      <c r="L166" s="116"/>
    </row>
    <row r="167" spans="1:12" ht="12.75">
      <c r="A167" s="6"/>
      <c r="B167" s="6"/>
      <c r="C167" s="114"/>
      <c r="D167" s="117"/>
      <c r="E167" s="114"/>
      <c r="F167" s="115"/>
      <c r="G167" s="6"/>
      <c r="H167" s="6"/>
      <c r="I167" s="116"/>
      <c r="J167" s="116"/>
      <c r="K167" s="116"/>
      <c r="L167" s="116"/>
    </row>
    <row r="168" spans="1:12" ht="12.75">
      <c r="A168" s="6"/>
      <c r="B168" s="6"/>
      <c r="C168" s="114"/>
      <c r="D168" s="117"/>
      <c r="E168" s="114"/>
      <c r="F168" s="115"/>
      <c r="G168" s="6"/>
      <c r="H168" s="6"/>
      <c r="I168" s="116"/>
      <c r="J168" s="116"/>
      <c r="K168" s="116"/>
      <c r="L168" s="116"/>
    </row>
    <row r="169" spans="1:12" ht="12.75">
      <c r="A169" s="6"/>
      <c r="B169" s="6"/>
      <c r="C169" s="114"/>
      <c r="D169" s="114"/>
      <c r="E169" s="114"/>
      <c r="F169" s="115"/>
      <c r="G169" s="6"/>
      <c r="H169" s="6"/>
      <c r="I169" s="116"/>
      <c r="J169" s="116"/>
      <c r="K169" s="116"/>
      <c r="L169" s="116"/>
    </row>
    <row r="170" spans="1:12" ht="12.75">
      <c r="A170" s="6"/>
      <c r="B170" s="6"/>
      <c r="C170" s="114"/>
      <c r="D170" s="114"/>
      <c r="E170" s="114"/>
      <c r="F170" s="115"/>
      <c r="G170" s="6"/>
      <c r="H170" s="6"/>
      <c r="I170" s="116"/>
      <c r="J170" s="116"/>
      <c r="K170" s="116"/>
      <c r="L170" s="116"/>
    </row>
    <row r="171" spans="1:12" ht="12.75">
      <c r="A171" s="6"/>
      <c r="B171" s="6"/>
      <c r="C171" s="114"/>
      <c r="D171" s="117"/>
      <c r="E171" s="114"/>
      <c r="F171" s="115"/>
      <c r="G171" s="6"/>
      <c r="H171" s="6"/>
      <c r="I171" s="116"/>
      <c r="J171" s="116"/>
      <c r="K171" s="116"/>
      <c r="L171" s="116"/>
    </row>
    <row r="172" spans="1:12" ht="12.75">
      <c r="A172" s="6"/>
      <c r="B172" s="6"/>
      <c r="C172" s="114"/>
      <c r="D172" s="114"/>
      <c r="E172" s="114"/>
      <c r="F172" s="115"/>
      <c r="G172" s="6"/>
      <c r="H172" s="6"/>
      <c r="I172" s="116"/>
      <c r="J172" s="116"/>
      <c r="K172" s="116"/>
      <c r="L172" s="116"/>
    </row>
    <row r="173" spans="1:12" ht="12.75">
      <c r="A173" s="6"/>
      <c r="B173" s="6"/>
      <c r="C173" s="114"/>
      <c r="D173" s="117"/>
      <c r="E173" s="114"/>
      <c r="F173" s="115"/>
      <c r="G173" s="6"/>
      <c r="H173" s="6"/>
      <c r="I173" s="116"/>
      <c r="J173" s="116"/>
      <c r="K173" s="116"/>
      <c r="L173" s="116"/>
    </row>
    <row r="174" spans="1:12" ht="12.75">
      <c r="A174" s="6"/>
      <c r="B174" s="6"/>
      <c r="C174" s="114"/>
      <c r="D174" s="114"/>
      <c r="E174" s="114"/>
      <c r="F174" s="115"/>
      <c r="G174" s="6"/>
      <c r="H174" s="6"/>
      <c r="I174" s="116"/>
      <c r="J174" s="116"/>
      <c r="K174" s="116"/>
      <c r="L174" s="116"/>
    </row>
    <row r="175" spans="1:12" ht="12.75">
      <c r="A175" s="6"/>
      <c r="B175" s="6"/>
      <c r="C175" s="114"/>
      <c r="D175" s="114"/>
      <c r="E175" s="114"/>
      <c r="F175" s="115"/>
      <c r="G175" s="6"/>
      <c r="H175" s="6"/>
      <c r="I175" s="116"/>
      <c r="J175" s="116"/>
      <c r="K175" s="116"/>
      <c r="L175" s="116"/>
    </row>
    <row r="176" spans="1:12" ht="12.75">
      <c r="A176" s="6"/>
      <c r="B176" s="6"/>
      <c r="C176" s="114"/>
      <c r="D176" s="114"/>
      <c r="E176" s="114"/>
      <c r="F176" s="115"/>
      <c r="G176" s="6"/>
      <c r="H176" s="6"/>
      <c r="I176" s="116"/>
      <c r="J176" s="116"/>
      <c r="K176" s="116"/>
      <c r="L176" s="116"/>
    </row>
    <row r="177" spans="1:12" ht="12.75">
      <c r="A177" s="6"/>
      <c r="B177" s="6"/>
      <c r="C177" s="114"/>
      <c r="D177" s="117"/>
      <c r="E177" s="114"/>
      <c r="F177" s="115"/>
      <c r="G177" s="6"/>
      <c r="H177" s="6"/>
      <c r="I177" s="116"/>
      <c r="J177" s="116"/>
      <c r="K177" s="116"/>
      <c r="L177" s="116"/>
    </row>
    <row r="178" spans="1:12" ht="12.75">
      <c r="A178" s="6"/>
      <c r="B178" s="6"/>
      <c r="C178" s="114"/>
      <c r="D178" s="114"/>
      <c r="E178" s="114"/>
      <c r="F178" s="115"/>
      <c r="G178" s="6"/>
      <c r="H178" s="6"/>
      <c r="I178" s="116"/>
      <c r="J178" s="116"/>
      <c r="K178" s="116"/>
      <c r="L178" s="116"/>
    </row>
    <row r="179" spans="1:12" ht="12.75">
      <c r="A179" s="6"/>
      <c r="B179" s="6"/>
      <c r="C179" s="114"/>
      <c r="D179" s="114"/>
      <c r="E179" s="114"/>
      <c r="F179" s="115"/>
      <c r="G179" s="6"/>
      <c r="H179" s="6"/>
      <c r="I179" s="116"/>
      <c r="J179" s="116"/>
      <c r="K179" s="116"/>
      <c r="L179" s="116"/>
    </row>
    <row r="180" spans="1:12" ht="12.75">
      <c r="A180" s="6"/>
      <c r="B180" s="6"/>
      <c r="C180" s="114"/>
      <c r="D180" s="114"/>
      <c r="E180" s="114"/>
      <c r="F180" s="115"/>
      <c r="G180" s="6"/>
      <c r="H180" s="6"/>
      <c r="I180" s="116"/>
      <c r="J180" s="116"/>
      <c r="K180" s="116"/>
      <c r="L180" s="116"/>
    </row>
    <row r="181" spans="1:12" ht="12.75">
      <c r="A181" s="6"/>
      <c r="B181" s="6"/>
      <c r="C181" s="114"/>
      <c r="D181" s="114"/>
      <c r="E181" s="114"/>
      <c r="F181" s="115"/>
      <c r="G181" s="6"/>
      <c r="H181" s="6"/>
      <c r="I181" s="116"/>
      <c r="J181" s="116"/>
      <c r="K181" s="116"/>
      <c r="L181" s="116"/>
    </row>
    <row r="182" spans="1:12" ht="12.75">
      <c r="A182" s="6"/>
      <c r="B182" s="6"/>
      <c r="C182" s="114"/>
      <c r="D182" s="114"/>
      <c r="E182" s="114"/>
      <c r="F182" s="115"/>
      <c r="G182" s="6"/>
      <c r="H182" s="6"/>
      <c r="I182" s="116"/>
      <c r="J182" s="116"/>
      <c r="K182" s="116"/>
      <c r="L182" s="116"/>
    </row>
    <row r="183" spans="1:12" ht="12.75">
      <c r="A183" s="118"/>
      <c r="B183" s="118"/>
      <c r="C183" s="117"/>
      <c r="D183" s="117"/>
      <c r="E183" s="117"/>
      <c r="F183" s="119"/>
      <c r="G183" s="118"/>
      <c r="H183" s="118"/>
      <c r="I183" s="120"/>
      <c r="J183" s="120"/>
      <c r="K183" s="120"/>
      <c r="L183" s="120"/>
    </row>
    <row r="184" spans="1:12" ht="12.75">
      <c r="A184" s="6"/>
      <c r="B184" s="6"/>
      <c r="C184" s="114"/>
      <c r="D184" s="114"/>
      <c r="E184" s="114"/>
      <c r="F184" s="115"/>
      <c r="G184" s="6"/>
      <c r="H184" s="6"/>
      <c r="I184" s="116"/>
      <c r="J184" s="116"/>
      <c r="K184" s="116"/>
      <c r="L184" s="116"/>
    </row>
    <row r="185" spans="1:12" ht="12.75">
      <c r="A185" s="6"/>
      <c r="B185" s="6"/>
      <c r="C185" s="114"/>
      <c r="D185" s="114"/>
      <c r="E185" s="114"/>
      <c r="F185" s="115"/>
      <c r="G185" s="6"/>
      <c r="H185" s="6"/>
      <c r="I185" s="116"/>
      <c r="J185" s="116"/>
      <c r="K185" s="116"/>
      <c r="L185" s="116"/>
    </row>
    <row r="186" spans="1:12" ht="12.75">
      <c r="A186" s="6"/>
      <c r="B186" s="6"/>
      <c r="C186" s="114"/>
      <c r="D186" s="114"/>
      <c r="E186" s="114"/>
      <c r="F186" s="115"/>
      <c r="G186" s="6"/>
      <c r="H186" s="6"/>
      <c r="I186" s="116"/>
      <c r="J186" s="116"/>
      <c r="K186" s="116"/>
      <c r="L186" s="116"/>
    </row>
    <row r="187" spans="1:12" ht="12.75">
      <c r="A187" s="118"/>
      <c r="B187" s="118"/>
      <c r="C187" s="117"/>
      <c r="D187" s="117"/>
      <c r="E187" s="117"/>
      <c r="F187" s="119"/>
      <c r="G187" s="118"/>
      <c r="H187" s="118"/>
      <c r="I187" s="120"/>
      <c r="J187" s="120"/>
      <c r="K187" s="120"/>
      <c r="L187" s="120"/>
    </row>
    <row r="188" spans="1:12" ht="12.75">
      <c r="A188" s="6"/>
      <c r="B188" s="6"/>
      <c r="C188" s="114"/>
      <c r="D188" s="114"/>
      <c r="E188" s="114"/>
      <c r="F188" s="115"/>
      <c r="G188" s="6"/>
      <c r="H188" s="6"/>
      <c r="I188" s="116"/>
      <c r="J188" s="116"/>
      <c r="K188" s="116"/>
      <c r="L188" s="116"/>
    </row>
    <row r="189" spans="1:12" ht="12.75">
      <c r="A189" s="6"/>
      <c r="B189" s="6"/>
      <c r="C189" s="114"/>
      <c r="D189" s="114"/>
      <c r="E189" s="114"/>
      <c r="F189" s="115"/>
      <c r="G189" s="6"/>
      <c r="H189" s="6"/>
      <c r="I189" s="116"/>
      <c r="J189" s="116"/>
      <c r="K189" s="116"/>
      <c r="L189" s="116"/>
    </row>
    <row r="190" spans="1:12" ht="12.75">
      <c r="A190" s="6"/>
      <c r="B190" s="6"/>
      <c r="C190" s="114"/>
      <c r="D190" s="117"/>
      <c r="E190" s="114"/>
      <c r="F190" s="115"/>
      <c r="G190" s="6"/>
      <c r="H190" s="6"/>
      <c r="I190" s="116"/>
      <c r="J190" s="116"/>
      <c r="K190" s="116"/>
      <c r="L190" s="116"/>
    </row>
    <row r="191" spans="1:12" ht="12.75">
      <c r="A191" s="6"/>
      <c r="B191" s="6"/>
      <c r="C191" s="114"/>
      <c r="D191" s="114"/>
      <c r="E191" s="114"/>
      <c r="F191" s="115"/>
      <c r="G191" s="6"/>
      <c r="H191" s="6"/>
      <c r="I191" s="116"/>
      <c r="J191" s="116"/>
      <c r="K191" s="116"/>
      <c r="L191" s="116"/>
    </row>
    <row r="192" spans="1:12" ht="12.75">
      <c r="A192" s="6"/>
      <c r="B192" s="6"/>
      <c r="C192" s="114"/>
      <c r="D192" s="117"/>
      <c r="E192" s="114"/>
      <c r="F192" s="115"/>
      <c r="G192" s="6"/>
      <c r="H192" s="6"/>
      <c r="I192" s="116"/>
      <c r="J192" s="116"/>
      <c r="K192" s="116"/>
      <c r="L192" s="116"/>
    </row>
    <row r="193" spans="1:12" ht="12.75">
      <c r="A193" s="6"/>
      <c r="B193" s="6"/>
      <c r="C193" s="114"/>
      <c r="D193" s="114"/>
      <c r="E193" s="114"/>
      <c r="F193" s="115"/>
      <c r="G193" s="6"/>
      <c r="H193" s="6"/>
      <c r="I193" s="116"/>
      <c r="J193" s="116"/>
      <c r="K193" s="116"/>
      <c r="L193" s="116"/>
    </row>
    <row r="194" spans="1:12" ht="12.75">
      <c r="A194" s="6"/>
      <c r="B194" s="6"/>
      <c r="C194" s="114"/>
      <c r="D194" s="117"/>
      <c r="E194" s="114"/>
      <c r="F194" s="115"/>
      <c r="G194" s="6"/>
      <c r="H194" s="6"/>
      <c r="I194" s="116"/>
      <c r="J194" s="116"/>
      <c r="K194" s="116"/>
      <c r="L194" s="116"/>
    </row>
    <row r="195" spans="1:12" ht="12.75">
      <c r="A195" s="6"/>
      <c r="B195" s="6"/>
      <c r="C195" s="114"/>
      <c r="D195" s="114"/>
      <c r="E195" s="114"/>
      <c r="F195" s="115"/>
      <c r="G195" s="6"/>
      <c r="H195" s="6"/>
      <c r="I195" s="116"/>
      <c r="J195" s="116"/>
      <c r="K195" s="116"/>
      <c r="L195" s="116"/>
    </row>
    <row r="196" spans="1:12" ht="12.75">
      <c r="A196" s="6"/>
      <c r="B196" s="6"/>
      <c r="C196" s="114"/>
      <c r="D196" s="114"/>
      <c r="E196" s="114"/>
      <c r="F196" s="115"/>
      <c r="G196" s="6"/>
      <c r="H196" s="6"/>
      <c r="I196" s="116"/>
      <c r="J196" s="116"/>
      <c r="K196" s="116"/>
      <c r="L196" s="116"/>
    </row>
    <row r="197" spans="1:12" ht="12.75">
      <c r="A197" s="6"/>
      <c r="B197" s="6"/>
      <c r="C197" s="114"/>
      <c r="D197" s="114"/>
      <c r="E197" s="114"/>
      <c r="F197" s="115"/>
      <c r="G197" s="6"/>
      <c r="H197" s="6"/>
      <c r="I197" s="116"/>
      <c r="J197" s="116"/>
      <c r="K197" s="116"/>
      <c r="L197" s="116"/>
    </row>
    <row r="198" spans="1:12" ht="12.75">
      <c r="A198" s="6"/>
      <c r="B198" s="6"/>
      <c r="C198" s="114"/>
      <c r="D198" s="117"/>
      <c r="E198" s="114"/>
      <c r="F198" s="115"/>
      <c r="G198" s="6"/>
      <c r="H198" s="6"/>
      <c r="I198" s="116"/>
      <c r="J198" s="116"/>
      <c r="K198" s="116"/>
      <c r="L198" s="116"/>
    </row>
    <row r="199" spans="1:12" ht="12.75">
      <c r="A199" s="6"/>
      <c r="B199" s="6"/>
      <c r="C199" s="114"/>
      <c r="D199" s="114"/>
      <c r="E199" s="114"/>
      <c r="F199" s="115"/>
      <c r="G199" s="6"/>
      <c r="H199" s="6"/>
      <c r="I199" s="116"/>
      <c r="J199" s="116"/>
      <c r="K199" s="116"/>
      <c r="L199" s="116"/>
    </row>
    <row r="200" spans="1:12" ht="12.75">
      <c r="A200" s="6"/>
      <c r="B200" s="6"/>
      <c r="C200" s="114"/>
      <c r="D200" s="114"/>
      <c r="E200" s="114"/>
      <c r="F200" s="115"/>
      <c r="G200" s="6"/>
      <c r="H200" s="6"/>
      <c r="I200" s="116"/>
      <c r="J200" s="116"/>
      <c r="K200" s="116"/>
      <c r="L200" s="116"/>
    </row>
    <row r="201" spans="1:12" ht="12.75">
      <c r="A201" s="118"/>
      <c r="B201" s="118"/>
      <c r="C201" s="117"/>
      <c r="D201" s="117"/>
      <c r="E201" s="117"/>
      <c r="F201" s="119"/>
      <c r="G201" s="118"/>
      <c r="H201" s="118"/>
      <c r="I201" s="120"/>
      <c r="J201" s="120"/>
      <c r="K201" s="120"/>
      <c r="L201" s="120"/>
    </row>
    <row r="202" spans="1:12" ht="12.75">
      <c r="A202" s="6"/>
      <c r="B202" s="6"/>
      <c r="C202" s="114"/>
      <c r="D202" s="114"/>
      <c r="E202" s="114"/>
      <c r="F202" s="115"/>
      <c r="G202" s="6"/>
      <c r="H202" s="6"/>
      <c r="I202" s="116"/>
      <c r="J202" s="116"/>
      <c r="K202" s="116"/>
      <c r="L202" s="116"/>
    </row>
    <row r="203" spans="1:12" ht="12.75">
      <c r="A203" s="6"/>
      <c r="B203" s="6"/>
      <c r="C203" s="114"/>
      <c r="D203" s="117"/>
      <c r="E203" s="114"/>
      <c r="F203" s="115"/>
      <c r="G203" s="6"/>
      <c r="H203" s="6"/>
      <c r="I203" s="116"/>
      <c r="J203" s="116"/>
      <c r="K203" s="116"/>
      <c r="L203" s="116"/>
    </row>
    <row r="204" spans="1:12" ht="12.75">
      <c r="A204" s="6"/>
      <c r="B204" s="6"/>
      <c r="C204" s="114"/>
      <c r="D204" s="114"/>
      <c r="E204" s="114"/>
      <c r="F204" s="115"/>
      <c r="G204" s="6"/>
      <c r="H204" s="6"/>
      <c r="I204" s="116"/>
      <c r="J204" s="116"/>
      <c r="K204" s="116"/>
      <c r="L204" s="116"/>
    </row>
    <row r="205" spans="1:12" ht="12.75">
      <c r="A205" s="6"/>
      <c r="B205" s="6"/>
      <c r="C205" s="114"/>
      <c r="D205" s="117"/>
      <c r="E205" s="114"/>
      <c r="F205" s="115"/>
      <c r="G205" s="6"/>
      <c r="H205" s="6"/>
      <c r="I205" s="116"/>
      <c r="J205" s="116"/>
      <c r="K205" s="116"/>
      <c r="L205" s="116"/>
    </row>
    <row r="206" spans="1:12" ht="12.75">
      <c r="A206" s="6"/>
      <c r="B206" s="6"/>
      <c r="C206" s="114"/>
      <c r="D206" s="114"/>
      <c r="E206" s="114"/>
      <c r="F206" s="115"/>
      <c r="G206" s="6"/>
      <c r="H206" s="6"/>
      <c r="I206" s="116"/>
      <c r="J206" s="116"/>
      <c r="K206" s="116"/>
      <c r="L206" s="116"/>
    </row>
    <row r="207" spans="1:12" ht="12.75">
      <c r="A207" s="6"/>
      <c r="B207" s="6"/>
      <c r="C207" s="114"/>
      <c r="D207" s="117"/>
      <c r="E207" s="114"/>
      <c r="F207" s="115"/>
      <c r="G207" s="6"/>
      <c r="H207" s="6"/>
      <c r="I207" s="116"/>
      <c r="J207" s="116"/>
      <c r="K207" s="116"/>
      <c r="L207" s="116"/>
    </row>
    <row r="208" spans="1:12" ht="12.75">
      <c r="A208" s="6"/>
      <c r="B208" s="6"/>
      <c r="C208" s="114"/>
      <c r="D208" s="114"/>
      <c r="E208" s="114"/>
      <c r="F208" s="115"/>
      <c r="G208" s="6"/>
      <c r="H208" s="6"/>
      <c r="I208" s="116"/>
      <c r="J208" s="116"/>
      <c r="K208" s="116"/>
      <c r="L208" s="116"/>
    </row>
    <row r="209" spans="1:12" ht="12.75">
      <c r="A209" s="6"/>
      <c r="B209" s="6"/>
      <c r="C209" s="114"/>
      <c r="D209" s="114"/>
      <c r="E209" s="114"/>
      <c r="F209" s="115"/>
      <c r="G209" s="6"/>
      <c r="H209" s="6"/>
      <c r="I209" s="116"/>
      <c r="J209" s="116"/>
      <c r="K209" s="116"/>
      <c r="L209" s="116"/>
    </row>
    <row r="210" spans="1:12" ht="12.75">
      <c r="A210" s="6"/>
      <c r="B210" s="6"/>
      <c r="C210" s="114"/>
      <c r="D210" s="117"/>
      <c r="E210" s="114"/>
      <c r="F210" s="115"/>
      <c r="G210" s="6"/>
      <c r="H210" s="6"/>
      <c r="I210" s="116"/>
      <c r="J210" s="116"/>
      <c r="K210" s="116"/>
      <c r="L210" s="116"/>
    </row>
    <row r="211" spans="1:12" ht="12.75">
      <c r="A211" s="6"/>
      <c r="B211" s="6"/>
      <c r="C211" s="114"/>
      <c r="D211" s="114"/>
      <c r="E211" s="114"/>
      <c r="F211" s="115"/>
      <c r="G211" s="6"/>
      <c r="H211" s="6"/>
      <c r="I211" s="116"/>
      <c r="J211" s="116"/>
      <c r="K211" s="116"/>
      <c r="L211" s="116"/>
    </row>
    <row r="212" spans="1:12" ht="12.75">
      <c r="A212" s="6"/>
      <c r="B212" s="6"/>
      <c r="C212" s="114"/>
      <c r="D212" s="117"/>
      <c r="E212" s="114"/>
      <c r="F212" s="115"/>
      <c r="G212" s="6"/>
      <c r="H212" s="6"/>
      <c r="I212" s="116"/>
      <c r="J212" s="116"/>
      <c r="K212" s="116"/>
      <c r="L212" s="116"/>
    </row>
    <row r="213" spans="1:12" ht="12.75">
      <c r="A213" s="6"/>
      <c r="B213" s="6"/>
      <c r="C213" s="114"/>
      <c r="D213" s="114"/>
      <c r="E213" s="114"/>
      <c r="F213" s="115"/>
      <c r="G213" s="6"/>
      <c r="H213" s="6"/>
      <c r="I213" s="116"/>
      <c r="J213" s="116"/>
      <c r="K213" s="116"/>
      <c r="L213" s="116"/>
    </row>
    <row r="214" spans="1:12" ht="12.75">
      <c r="A214" s="6"/>
      <c r="B214" s="6"/>
      <c r="C214" s="114"/>
      <c r="D214" s="114"/>
      <c r="E214" s="114"/>
      <c r="F214" s="115"/>
      <c r="G214" s="6"/>
      <c r="H214" s="6"/>
      <c r="I214" s="116"/>
      <c r="J214" s="116"/>
      <c r="K214" s="116"/>
      <c r="L214" s="116"/>
    </row>
    <row r="215" spans="1:12" ht="12.75">
      <c r="A215" s="6"/>
      <c r="B215" s="6"/>
      <c r="C215" s="114"/>
      <c r="D215" s="117"/>
      <c r="E215" s="114"/>
      <c r="F215" s="115"/>
      <c r="G215" s="6"/>
      <c r="H215" s="6"/>
      <c r="I215" s="116"/>
      <c r="J215" s="116"/>
      <c r="K215" s="116"/>
      <c r="L215" s="116"/>
    </row>
    <row r="216" spans="1:12" ht="12.75">
      <c r="A216" s="6"/>
      <c r="B216" s="6"/>
      <c r="C216" s="114"/>
      <c r="D216" s="114"/>
      <c r="E216" s="114"/>
      <c r="F216" s="115"/>
      <c r="G216" s="6"/>
      <c r="H216" s="6"/>
      <c r="I216" s="116"/>
      <c r="J216" s="116"/>
      <c r="K216" s="116"/>
      <c r="L216" s="116"/>
    </row>
    <row r="217" spans="1:12" ht="12.75">
      <c r="A217" s="6"/>
      <c r="B217" s="6"/>
      <c r="C217" s="114"/>
      <c r="D217" s="114"/>
      <c r="E217" s="114"/>
      <c r="F217" s="115"/>
      <c r="G217" s="6"/>
      <c r="H217" s="6"/>
      <c r="I217" s="116"/>
      <c r="J217" s="116"/>
      <c r="K217" s="116"/>
      <c r="L217" s="116"/>
    </row>
    <row r="218" spans="1:12" ht="12.75">
      <c r="A218" s="6"/>
      <c r="B218" s="6"/>
      <c r="C218" s="114"/>
      <c r="D218" s="117"/>
      <c r="E218" s="114"/>
      <c r="F218" s="115"/>
      <c r="G218" s="6"/>
      <c r="H218" s="6"/>
      <c r="I218" s="116"/>
      <c r="J218" s="116"/>
      <c r="K218" s="116"/>
      <c r="L218" s="116"/>
    </row>
    <row r="219" spans="1:12" ht="12.75">
      <c r="A219" s="6"/>
      <c r="B219" s="6"/>
      <c r="C219" s="114"/>
      <c r="D219" s="117"/>
      <c r="E219" s="114"/>
      <c r="F219" s="115"/>
      <c r="G219" s="6"/>
      <c r="H219" s="6"/>
      <c r="I219" s="116"/>
      <c r="J219" s="116"/>
      <c r="K219" s="116"/>
      <c r="L219" s="116"/>
    </row>
    <row r="220" spans="1:12" ht="12.75">
      <c r="A220" s="6"/>
      <c r="B220" s="6"/>
      <c r="C220" s="114"/>
      <c r="D220" s="114"/>
      <c r="E220" s="114"/>
      <c r="F220" s="115"/>
      <c r="G220" s="6"/>
      <c r="H220" s="6"/>
      <c r="I220" s="116"/>
      <c r="J220" s="116"/>
      <c r="K220" s="116"/>
      <c r="L220" s="116"/>
    </row>
    <row r="221" spans="1:12" ht="12.75">
      <c r="A221" s="6"/>
      <c r="B221" s="6"/>
      <c r="C221" s="114"/>
      <c r="D221" s="114"/>
      <c r="E221" s="114"/>
      <c r="F221" s="115"/>
      <c r="G221" s="6"/>
      <c r="H221" s="6"/>
      <c r="I221" s="116"/>
      <c r="J221" s="116"/>
      <c r="K221" s="116"/>
      <c r="L221" s="116"/>
    </row>
    <row r="222" spans="1:12" ht="12.75">
      <c r="A222" s="6"/>
      <c r="B222" s="6"/>
      <c r="C222" s="114"/>
      <c r="D222" s="114"/>
      <c r="E222" s="114"/>
      <c r="F222" s="115"/>
      <c r="G222" s="6"/>
      <c r="H222" s="6"/>
      <c r="I222" s="116"/>
      <c r="J222" s="116"/>
      <c r="K222" s="116"/>
      <c r="L222" s="116"/>
    </row>
    <row r="223" spans="1:12" ht="12.75">
      <c r="A223" s="6"/>
      <c r="B223" s="116"/>
      <c r="C223" s="114"/>
      <c r="D223" s="114"/>
      <c r="E223" s="114"/>
      <c r="F223" s="115"/>
      <c r="G223" s="6"/>
      <c r="H223" s="6"/>
      <c r="I223" s="116"/>
      <c r="J223" s="116"/>
      <c r="K223" s="116"/>
      <c r="L223" s="116"/>
    </row>
    <row r="224" spans="1:12" ht="12.75">
      <c r="A224" s="6"/>
      <c r="B224" s="6"/>
      <c r="C224" s="114"/>
      <c r="D224" s="114"/>
      <c r="E224" s="114"/>
      <c r="F224" s="115"/>
      <c r="G224" s="6"/>
      <c r="H224" s="6"/>
      <c r="I224" s="116"/>
      <c r="J224" s="116"/>
      <c r="K224" s="116"/>
      <c r="L224" s="116"/>
    </row>
    <row r="225" spans="1:12" ht="12.75">
      <c r="A225" s="6"/>
      <c r="B225" s="6"/>
      <c r="C225" s="114"/>
      <c r="D225" s="114"/>
      <c r="E225" s="114"/>
      <c r="F225" s="115"/>
      <c r="G225" s="6"/>
      <c r="H225" s="6"/>
      <c r="I225" s="116"/>
      <c r="J225" s="116"/>
      <c r="K225" s="116"/>
      <c r="L225" s="116"/>
    </row>
    <row r="226" spans="1:12" ht="12.75">
      <c r="A226" s="6"/>
      <c r="B226" s="6"/>
      <c r="C226" s="114"/>
      <c r="D226" s="114"/>
      <c r="E226" s="114"/>
      <c r="F226" s="115"/>
      <c r="G226" s="6"/>
      <c r="H226" s="6"/>
      <c r="I226" s="116"/>
      <c r="J226" s="116"/>
      <c r="K226" s="116"/>
      <c r="L226" s="116"/>
    </row>
    <row r="227" spans="1:12" ht="12.75">
      <c r="A227" s="6"/>
      <c r="B227" s="121"/>
      <c r="C227" s="122"/>
      <c r="D227" s="122"/>
      <c r="E227" s="114"/>
      <c r="F227" s="115"/>
      <c r="G227" s="6"/>
      <c r="H227" s="6"/>
      <c r="I227" s="116"/>
      <c r="J227" s="116"/>
      <c r="K227" s="116"/>
      <c r="L227" s="116"/>
    </row>
    <row r="228" spans="1:12" ht="12.75">
      <c r="A228" s="6"/>
      <c r="B228" s="121"/>
      <c r="C228" s="122"/>
      <c r="D228" s="122"/>
      <c r="E228" s="114"/>
      <c r="F228" s="115"/>
      <c r="G228" s="6"/>
      <c r="H228" s="6"/>
      <c r="I228" s="116"/>
      <c r="J228" s="116"/>
      <c r="K228" s="116"/>
      <c r="L228" s="116"/>
    </row>
    <row r="229" spans="1:12" ht="12.75">
      <c r="A229" s="6"/>
      <c r="B229" s="121"/>
      <c r="C229" s="122"/>
      <c r="D229" s="122"/>
      <c r="E229" s="114"/>
      <c r="F229" s="115"/>
      <c r="G229" s="6"/>
      <c r="H229" s="6"/>
      <c r="I229" s="116"/>
      <c r="J229" s="116"/>
      <c r="K229" s="116"/>
      <c r="L229" s="116"/>
    </row>
    <row r="230" spans="1:12" ht="12.75">
      <c r="A230" s="6"/>
      <c r="B230" s="121"/>
      <c r="C230" s="122"/>
      <c r="D230" s="122"/>
      <c r="E230" s="114"/>
      <c r="F230" s="115"/>
      <c r="G230" s="6"/>
      <c r="H230" s="6"/>
      <c r="I230" s="116"/>
      <c r="J230" s="116"/>
      <c r="K230" s="116"/>
      <c r="L230" s="116"/>
    </row>
    <row r="231" spans="1:12" ht="12.75">
      <c r="A231" s="6"/>
      <c r="B231" s="1" t="s">
        <v>395</v>
      </c>
      <c r="C231" s="2"/>
      <c r="D231" s="2" t="s">
        <v>236</v>
      </c>
      <c r="E231" s="114"/>
      <c r="F231" s="115"/>
      <c r="G231" s="6"/>
      <c r="H231" s="6"/>
      <c r="I231" s="116"/>
      <c r="J231" s="116"/>
      <c r="K231" s="116"/>
      <c r="L231" s="116"/>
    </row>
    <row r="232" spans="1:12" ht="12.75">
      <c r="A232" s="6"/>
      <c r="B232" s="1"/>
      <c r="C232" s="2"/>
      <c r="D232" s="2"/>
      <c r="E232" s="114"/>
      <c r="F232" s="115"/>
      <c r="G232" s="6"/>
      <c r="H232" s="6"/>
      <c r="I232" s="116"/>
      <c r="J232" s="116"/>
      <c r="K232" s="116"/>
      <c r="L232" s="116"/>
    </row>
    <row r="233" spans="1:12" ht="12.75">
      <c r="A233" s="6"/>
      <c r="B233" s="1">
        <v>15</v>
      </c>
      <c r="C233" s="2"/>
      <c r="D233" s="2" t="s">
        <v>268</v>
      </c>
      <c r="E233" s="114"/>
      <c r="F233" s="115"/>
      <c r="G233" s="6"/>
      <c r="H233" s="6"/>
      <c r="I233" s="116"/>
      <c r="J233" s="116"/>
      <c r="K233" s="116"/>
      <c r="L233" s="116"/>
    </row>
    <row r="234" spans="1:12" ht="12.75">
      <c r="A234" s="6"/>
      <c r="B234" s="1">
        <v>9</v>
      </c>
      <c r="C234" s="2"/>
      <c r="D234" s="2" t="s">
        <v>251</v>
      </c>
      <c r="E234" s="114"/>
      <c r="F234" s="115"/>
      <c r="G234" s="6"/>
      <c r="H234" s="6"/>
      <c r="I234" s="116"/>
      <c r="J234" s="116"/>
      <c r="K234" s="116"/>
      <c r="L234" s="116"/>
    </row>
    <row r="235" spans="1:12" ht="12.75">
      <c r="A235" s="6"/>
      <c r="B235" s="1"/>
      <c r="C235" s="2"/>
      <c r="D235" s="2" t="s">
        <v>393</v>
      </c>
      <c r="E235" s="114"/>
      <c r="F235" s="115"/>
      <c r="G235" s="6"/>
      <c r="H235" s="6"/>
      <c r="I235" s="116"/>
      <c r="J235" s="116"/>
      <c r="K235" s="116"/>
      <c r="L235" s="116"/>
    </row>
    <row r="236" spans="1:12" ht="12.75">
      <c r="A236" s="6"/>
      <c r="B236" s="1">
        <v>1</v>
      </c>
      <c r="C236" s="2"/>
      <c r="D236" s="2" t="s">
        <v>261</v>
      </c>
      <c r="E236" s="114"/>
      <c r="F236" s="115"/>
      <c r="G236" s="6"/>
      <c r="H236" s="6"/>
      <c r="I236" s="116"/>
      <c r="J236" s="116"/>
      <c r="K236" s="116"/>
      <c r="L236" s="116"/>
    </row>
    <row r="237" spans="1:12" ht="12.75">
      <c r="A237" s="6"/>
      <c r="B237" s="1">
        <v>0</v>
      </c>
      <c r="C237" s="2"/>
      <c r="D237" s="2" t="s">
        <v>257</v>
      </c>
      <c r="E237" s="114"/>
      <c r="F237" s="115"/>
      <c r="G237" s="6"/>
      <c r="H237" s="6"/>
      <c r="I237" s="116"/>
      <c r="J237" s="116"/>
      <c r="K237" s="116"/>
      <c r="L237" s="116"/>
    </row>
    <row r="238" spans="1:12" ht="12.75">
      <c r="A238" s="6"/>
      <c r="B238" s="1"/>
      <c r="C238" s="2"/>
      <c r="D238" s="2" t="s">
        <v>393</v>
      </c>
      <c r="E238" s="114"/>
      <c r="F238" s="115"/>
      <c r="G238" s="6"/>
      <c r="H238" s="6"/>
      <c r="I238" s="116"/>
      <c r="J238" s="116"/>
      <c r="K238" s="116"/>
      <c r="L238" s="116"/>
    </row>
    <row r="239" spans="1:12" ht="12.75">
      <c r="A239" s="6"/>
      <c r="B239" s="1">
        <v>1</v>
      </c>
      <c r="C239" s="2"/>
      <c r="D239" s="2" t="s">
        <v>201</v>
      </c>
      <c r="E239" s="114"/>
      <c r="F239" s="115"/>
      <c r="G239" s="6"/>
      <c r="H239" s="6"/>
      <c r="I239" s="116"/>
      <c r="J239" s="116"/>
      <c r="K239" s="116"/>
      <c r="L239" s="116"/>
    </row>
    <row r="240" spans="1:12" ht="12.75">
      <c r="A240" s="6"/>
      <c r="B240" s="1">
        <v>9</v>
      </c>
      <c r="C240" s="2"/>
      <c r="D240" s="2" t="s">
        <v>246</v>
      </c>
      <c r="E240" s="114"/>
      <c r="F240" s="115"/>
      <c r="G240" s="6"/>
      <c r="H240" s="6"/>
      <c r="I240" s="116"/>
      <c r="J240" s="116"/>
      <c r="K240" s="116"/>
      <c r="L240" s="116"/>
    </row>
    <row r="241" spans="1:12" ht="12.75">
      <c r="A241" s="6"/>
      <c r="B241" s="1"/>
      <c r="C241" s="2"/>
      <c r="D241" s="2" t="s">
        <v>268</v>
      </c>
      <c r="E241" s="114"/>
      <c r="F241" s="115"/>
      <c r="G241" s="6"/>
      <c r="H241" s="6"/>
      <c r="I241" s="116"/>
      <c r="J241" s="116"/>
      <c r="K241" s="116"/>
      <c r="L241" s="116"/>
    </row>
    <row r="242" spans="1:12" ht="12.75">
      <c r="A242" s="6"/>
      <c r="B242" s="1"/>
      <c r="C242" s="2"/>
      <c r="D242" s="2" t="s">
        <v>308</v>
      </c>
      <c r="E242" s="114"/>
      <c r="F242" s="115"/>
      <c r="G242" s="6"/>
      <c r="H242" s="6"/>
      <c r="I242" s="116"/>
      <c r="J242" s="116"/>
      <c r="K242" s="116"/>
      <c r="L242" s="116"/>
    </row>
    <row r="243" spans="1:12" ht="12.75">
      <c r="A243" s="6"/>
      <c r="B243" s="1">
        <v>0</v>
      </c>
      <c r="C243" s="2"/>
      <c r="D243" s="2" t="s">
        <v>57</v>
      </c>
      <c r="E243" s="114"/>
      <c r="F243" s="115"/>
      <c r="G243" s="6"/>
      <c r="H243" s="6"/>
      <c r="I243" s="116"/>
      <c r="J243" s="116"/>
      <c r="K243" s="116"/>
      <c r="L243" s="116"/>
    </row>
    <row r="244" spans="1:12" ht="12.75">
      <c r="A244" s="6"/>
      <c r="B244" s="1">
        <v>3</v>
      </c>
      <c r="C244" s="2"/>
      <c r="D244" s="2" t="s">
        <v>248</v>
      </c>
      <c r="E244" s="114"/>
      <c r="F244" s="115"/>
      <c r="G244" s="6"/>
      <c r="H244" s="6"/>
      <c r="I244" s="116"/>
      <c r="J244" s="116"/>
      <c r="K244" s="116"/>
      <c r="L244" s="116"/>
    </row>
    <row r="245" spans="1:12" ht="12.75">
      <c r="A245" s="6"/>
      <c r="B245" s="1">
        <v>1</v>
      </c>
      <c r="C245" s="2"/>
      <c r="D245" s="2" t="s">
        <v>265</v>
      </c>
      <c r="E245" s="114"/>
      <c r="F245" s="115"/>
      <c r="G245" s="6"/>
      <c r="H245" s="6"/>
      <c r="I245" s="116"/>
      <c r="J245" s="116"/>
      <c r="K245" s="116"/>
      <c r="L245" s="116"/>
    </row>
    <row r="246" spans="1:12" ht="12.75">
      <c r="A246" s="6"/>
      <c r="B246" s="1">
        <v>3</v>
      </c>
      <c r="C246" s="2"/>
      <c r="D246" s="2" t="s">
        <v>270</v>
      </c>
      <c r="E246" s="114"/>
      <c r="F246" s="115"/>
      <c r="G246" s="6"/>
      <c r="H246" s="6"/>
      <c r="I246" s="116"/>
      <c r="J246" s="116"/>
      <c r="K246" s="116"/>
      <c r="L246" s="116"/>
    </row>
    <row r="247" spans="1:12" ht="12.75">
      <c r="A247" s="6"/>
      <c r="B247" s="1"/>
      <c r="C247" s="2"/>
      <c r="D247" s="2" t="s">
        <v>945</v>
      </c>
      <c r="E247" s="114"/>
      <c r="F247" s="115"/>
      <c r="G247" s="6"/>
      <c r="H247" s="6"/>
      <c r="I247" s="116"/>
      <c r="J247" s="116"/>
      <c r="K247" s="116"/>
      <c r="L247" s="116"/>
    </row>
    <row r="248" spans="1:12" ht="12.75">
      <c r="A248" s="6"/>
      <c r="B248" s="1">
        <v>0</v>
      </c>
      <c r="C248" s="2"/>
      <c r="D248" s="2" t="s">
        <v>301</v>
      </c>
      <c r="E248" s="114"/>
      <c r="F248" s="115"/>
      <c r="G248" s="6"/>
      <c r="H248" s="6"/>
      <c r="I248" s="116"/>
      <c r="J248" s="116"/>
      <c r="K248" s="116"/>
      <c r="L248" s="116"/>
    </row>
    <row r="249" spans="1:12" ht="12.75">
      <c r="A249" s="6"/>
      <c r="B249" s="1">
        <v>4</v>
      </c>
      <c r="C249" s="2"/>
      <c r="D249" s="2" t="s">
        <v>401</v>
      </c>
      <c r="E249" s="114"/>
      <c r="F249" s="115"/>
      <c r="G249" s="6"/>
      <c r="H249" s="6"/>
      <c r="I249" s="116"/>
      <c r="J249" s="116"/>
      <c r="K249" s="116"/>
      <c r="L249" s="116"/>
    </row>
    <row r="250" spans="1:12" ht="12.75">
      <c r="A250" s="6"/>
      <c r="B250" s="1">
        <v>0</v>
      </c>
      <c r="C250" s="2"/>
      <c r="D250" s="2" t="s">
        <v>264</v>
      </c>
      <c r="E250" s="114"/>
      <c r="F250" s="115"/>
      <c r="G250" s="6"/>
      <c r="H250" s="6"/>
      <c r="I250" s="116"/>
      <c r="J250" s="116"/>
      <c r="K250" s="116"/>
      <c r="L250" s="116"/>
    </row>
    <row r="251" spans="1:12" ht="12.75">
      <c r="A251" s="6"/>
      <c r="B251" s="1">
        <v>2</v>
      </c>
      <c r="C251" s="2"/>
      <c r="D251" s="2" t="s">
        <v>271</v>
      </c>
      <c r="E251" s="114"/>
      <c r="F251" s="115"/>
      <c r="G251" s="6"/>
      <c r="H251" s="6"/>
      <c r="I251" s="116"/>
      <c r="J251" s="116"/>
      <c r="K251" s="116"/>
      <c r="L251" s="116"/>
    </row>
    <row r="252" spans="1:12" ht="12.75">
      <c r="A252" s="6"/>
      <c r="B252" s="1"/>
      <c r="C252" s="2"/>
      <c r="D252" s="2"/>
      <c r="E252" s="114"/>
      <c r="F252" s="115"/>
      <c r="G252" s="6"/>
      <c r="H252" s="6"/>
      <c r="I252" s="116"/>
      <c r="J252" s="116"/>
      <c r="K252" s="116"/>
      <c r="L252" s="116"/>
    </row>
    <row r="253" spans="1:12" ht="12.75">
      <c r="A253" s="6"/>
      <c r="B253" s="4">
        <f>SUM(B233:B252)</f>
        <v>48</v>
      </c>
      <c r="C253" s="2"/>
      <c r="D253" s="2" t="s">
        <v>53</v>
      </c>
      <c r="E253" s="114"/>
      <c r="F253" s="115"/>
      <c r="G253" s="6"/>
      <c r="H253" s="6"/>
      <c r="I253" s="116"/>
      <c r="J253" s="116"/>
      <c r="K253" s="116"/>
      <c r="L253" s="1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 Skivington</dc:creator>
  <cp:keywords/>
  <dc:description/>
  <cp:lastModifiedBy>Peter Thurn</cp:lastModifiedBy>
  <dcterms:created xsi:type="dcterms:W3CDTF">2003-02-03T01:08:19Z</dcterms:created>
  <dcterms:modified xsi:type="dcterms:W3CDTF">2015-11-18T09:26:43Z</dcterms:modified>
  <cp:category/>
  <cp:version/>
  <cp:contentType/>
  <cp:contentStatus/>
</cp:coreProperties>
</file>